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Доходы" sheetId="1" r:id="rId1"/>
    <sheet name="Расходы" sheetId="2" r:id="rId2"/>
    <sheet name="Источники деф.бюд." sheetId="3" r:id="rId3"/>
  </sheets>
  <definedNames/>
  <calcPr fullCalcOnLoad="1" refMode="R1C1"/>
</workbook>
</file>

<file path=xl/sharedStrings.xml><?xml version="1.0" encoding="utf-8"?>
<sst xmlns="http://schemas.openxmlformats.org/spreadsheetml/2006/main" count="222" uniqueCount="157">
  <si>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</si>
  <si>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</si>
  <si>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</si>
  <si>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</si>
  <si>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</si>
  <si>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</si>
  <si>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</si>
  <si>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</si>
  <si>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</si>
  <si>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поселений на поддержку мер  по 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</si>
  <si>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</si>
  <si>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</si>
  <si>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00085000000000000000</t>
  </si>
  <si>
    <t>00010000000000000000</t>
  </si>
  <si>
    <t>18210100000000000000</t>
  </si>
  <si>
    <t>18210102000010000110</t>
  </si>
  <si>
    <t>25720000000000000000</t>
  </si>
  <si>
    <t>25720200000000000000</t>
  </si>
  <si>
    <t>25720201000000000151</t>
  </si>
  <si>
    <t>25720201001100000151</t>
  </si>
  <si>
    <t>25720201003100000151</t>
  </si>
  <si>
    <t>25720203000000000151</t>
  </si>
  <si>
    <t>25720203015100000151</t>
  </si>
  <si>
    <t>25710804000011000110</t>
  </si>
  <si>
    <t>25710804020011000110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</si>
  <si>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</si>
  <si>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</si>
  <si>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</si>
  <si>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</si>
  <si>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</si>
  <si>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</si>
  <si>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Код главного распорядителя бюджетных средств</t>
  </si>
  <si>
    <t>Назначено (тыс.руб.)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</si>
  <si>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</si>
  <si>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</si>
  <si>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</si>
  <si>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</si>
  <si>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</si>
  <si>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</si>
  <si>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</si>
  <si>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</si>
  <si>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</si>
  <si>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</si>
  <si>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</si>
  <si>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</si>
  <si>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</si>
  <si>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</si>
  <si>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</si>
  <si>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</si>
  <si>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</si>
  <si>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</si>
  <si>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</si>
  <si>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</si>
  <si>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</si>
  <si>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</si>
  <si>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</si>
  <si>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</si>
  <si>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</si>
  <si>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</si>
  <si>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</si>
  <si>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</si>
  <si>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</si>
  <si>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</si>
  <si>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Неисполненные
назначения (тыс.руб.)</t>
  </si>
  <si>
    <t>Код администратора</t>
  </si>
  <si>
    <t>ПРИЛОЖЕНИЕ №1</t>
  </si>
  <si>
    <t>ПРИЛОЖЕНИЕ №2</t>
  </si>
  <si>
    <t>ПРИЛОЖЕНИЕ №3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</si>
  <si>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</si>
  <si>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</si>
  <si>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</si>
  <si>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</si>
  <si>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</si>
  <si>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</si>
  <si>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Прочие субсидии бюджетам поселений                  </t>
  </si>
  <si>
    <t>25720202999100000151</t>
  </si>
  <si>
    <t>Прочие субсидии</t>
  </si>
  <si>
    <t>25720202999000000151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</si>
  <si>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</si>
  <si>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00 2 0400</t>
  </si>
  <si>
    <t>Аппарат местной администрации муниципального образования</t>
  </si>
  <si>
    <t>Аппарат представительного органа муниципального образования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</si>
  <si>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</si>
  <si>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</si>
  <si>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</si>
  <si>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</si>
  <si>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</si>
  <si>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</si>
  <si>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</si>
  <si>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00 2 0300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</si>
  <si>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</si>
  <si>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</si>
  <si>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</si>
  <si>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00 2 1100</t>
  </si>
  <si>
    <t>Председатель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</si>
  <si>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</si>
  <si>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</si>
  <si>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</si>
  <si>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</si>
  <si>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</si>
  <si>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</si>
  <si>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</si>
  <si>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</si>
  <si>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</si>
  <si>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07 0 0500</t>
  </si>
  <si>
    <t>Резервный фонд администрации</t>
  </si>
  <si>
    <t>Резервные средства</t>
  </si>
  <si>
    <t>Мобилизационная и вневойсковая подготовка</t>
  </si>
  <si>
    <t>Общеэкономические вопросы</t>
  </si>
  <si>
    <t>51 0 0200</t>
  </si>
  <si>
    <t>Благоустройство</t>
  </si>
  <si>
    <t>73 1 0001</t>
  </si>
  <si>
    <t>МУНИЦИПАЛЬНАЯ  ПРОГРАММА ГОРОДСКОГО ПОСЕЛЕНИЯ РОЩИНСКИЙ "БЛАГОУСТРОЙСТВО ТЕРРИТОРИИ ГОРОДСКОГО ПОСЕЛЕНИЯ РОЩИНСКИЙ НА 2014-2016 ГОДА "</t>
  </si>
  <si>
    <t>Молодежная политика и оздоровление детей</t>
  </si>
  <si>
    <t>73 2 0000</t>
  </si>
  <si>
    <t>МУНИЦИПАЛЬНАЯ ПРОГРАММА ГОРОДСКОГО ПОСЕЛЕНИЯ РОЩИНСКИЙ НА ПЕРИОД 2014-2016 ГОДОВ "ДЕТИ И МОЛОДЕЖЬ -НАШЕ БУДУЩЕЕ"</t>
  </si>
  <si>
    <t>Мероприятия  в области социальной политики</t>
  </si>
  <si>
    <t>73 3 0000</t>
  </si>
  <si>
    <t>Физическая культура</t>
  </si>
  <si>
    <t>73 4 0000</t>
  </si>
  <si>
    <t>МУНИЦИПАЛЬНАЯ ПРОГРАММА ГОРОДСКОГО ПОСЕЛЕНИЯ РОЩИНСКИЙ НА ПЕРИОД 2014-2016 ГОДОВ "РАЗВИТИЕ ФИЗИЧЕСКОЙ КУЛЬТУРЫ И СПОРТА В ГОРОДСКОМ ПОСЕЛЕНИИ РОЩИНСКИЙ"</t>
  </si>
  <si>
    <t>60 9 0404</t>
  </si>
  <si>
    <t>Мероприятия местного значения ,финансируемые с учетом показателей социально-экономического развития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</si>
  <si>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</si>
  <si>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</si>
  <si>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</si>
  <si>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</si>
  <si>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89 9 5118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</si>
  <si>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ШЕСТЬ МЕСЯЦЕВ 2014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</si>
  <si>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</si>
  <si>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</si>
  <si>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</si>
  <si>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</si>
  <si>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</si>
  <si>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</si>
  <si>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</si>
  <si>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182 10606013100000110</t>
  </si>
  <si>
    <t>НАЛОГИ НА ИМУЩЕСТВО</t>
  </si>
  <si>
    <t>Земельный налог</t>
  </si>
  <si>
    <t>182 10600000000000000</t>
  </si>
  <si>
    <t>182 10606000000000110</t>
  </si>
  <si>
    <t>257 10000000000000000</t>
  </si>
  <si>
    <t>257 10800000000000000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</si>
  <si>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</si>
  <si>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</si>
  <si>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</si>
  <si>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257 11700000000000000</t>
  </si>
  <si>
    <t>257 11701000000000180</t>
  </si>
  <si>
    <t>257 11701050100000180</t>
  </si>
  <si>
    <t>Прочие неналоговые доходы</t>
  </si>
  <si>
    <t>Прочие неналоговые доходы бюджетов поселений</t>
  </si>
  <si>
    <t>257 11705000000000180</t>
  </si>
  <si>
    <t>257 11705050100000180</t>
  </si>
  <si>
    <t>ОТЧЕТ ПО РАСХОДАМ БЮДЖЕТА ГОРОДСКОГО ПОСЕЛЕНИЯ РОЩИНСКИЙ ПО РАЗДЕЛАМ, ПОДРАЗДЕЛАМ,ЦЕЛЕВЫМ СТАТЬЯМ И ВИДАМ РАСХОДОВ КЛАССИФИКАЦИИ РАСХОДОВ БЮДЖЕТОВ БЮДЖЕТНОЙ КЛАССИФИКАЦИИ РОССИЙСКОЙ ФЕДЕРАЦИИ В ВЕДОМСТВЕННОЙ СТРУКТУРЕ РАСХОДОВ БЮДЖЕТА ГОРОДСКОГО ПОСЕЛЕНИЯ РОЩИНСКИЙ ЗА ШЕСТЬ МЕСЯЦЕВ  2014 ГОДА</t>
  </si>
  <si>
    <t>МУНИЦИПАЛЬНАЯ  ПРОГРАММА ГОРОДСКОГО ПОСЕЛЕНИЯ РОЩИНСКИЙ "КУЛЬТУРНАЯ ЖИЗНЬ ГОРОДСКОГО ПОСЕЛЕНИЯ РОЩИНСКИЙ НА 2014ГОД"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</si>
  <si>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ШЕСТЬ МЕСЯЦЕВ 2014 ГОДА</t>
  </si>
  <si>
    <t>к Постановлению Главы городского поселения Рощинский от 25.07.2014 года №46 "Об утверждении отчета об исполнении бюджета городского поселения Рощинский за шесть месяцев 2014 года"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</si>
</sst>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</numFmts>
  <fonts count="5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ill="1" applyAlignment="1">
      <alignment wrapText="1"/>
    </xf>
    <xf numFmtId="171" fontId="14" fillId="0" borderId="12" xfId="53" applyNumberFormat="1" applyFont="1" applyFill="1" applyBorder="1" applyAlignment="1">
      <alignment horizontal="right" vertical="top" wrapText="1"/>
      <protection/>
    </xf>
    <xf numFmtId="0" fontId="14" fillId="0" borderId="14" xfId="53" applyFont="1" applyFill="1" applyBorder="1" applyAlignment="1">
      <alignment horizontal="left" vertical="top" wrapText="1"/>
      <protection/>
    </xf>
    <xf numFmtId="0" fontId="14" fillId="0" borderId="14" xfId="53" applyFont="1" applyFill="1" applyBorder="1" applyAlignment="1">
      <alignment vertical="top" wrapText="1"/>
      <protection/>
    </xf>
    <xf numFmtId="171" fontId="15" fillId="0" borderId="12" xfId="53" applyNumberFormat="1" applyFont="1" applyFill="1" applyBorder="1" applyAlignment="1">
      <alignment horizontal="right" vertical="top" wrapText="1"/>
      <protection/>
    </xf>
    <xf numFmtId="0" fontId="15" fillId="0" borderId="14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vertical="top" wrapText="1"/>
      <protection/>
    </xf>
    <xf numFmtId="171" fontId="16" fillId="0" borderId="12" xfId="53" applyNumberFormat="1" applyFont="1" applyFill="1" applyBorder="1" applyAlignment="1">
      <alignment horizontal="right" vertical="top" wrapText="1"/>
      <protection/>
    </xf>
    <xf numFmtId="0" fontId="16" fillId="0" borderId="14" xfId="53" applyFont="1" applyFill="1" applyBorder="1" applyAlignment="1">
      <alignment horizontal="left" vertical="top" wrapText="1"/>
      <protection/>
    </xf>
    <xf numFmtId="0" fontId="16" fillId="0" borderId="14" xfId="53" applyFont="1" applyFill="1" applyBorder="1" applyAlignment="1">
      <alignment vertical="top" wrapText="1"/>
      <protection/>
    </xf>
    <xf numFmtId="0" fontId="14" fillId="0" borderId="0" xfId="53" applyFont="1" applyFill="1" applyAlignment="1">
      <alignment wrapText="1"/>
      <protection/>
    </xf>
    <xf numFmtId="164" fontId="14" fillId="0" borderId="10" xfId="53" applyNumberFormat="1" applyFont="1" applyFill="1" applyBorder="1" applyAlignment="1">
      <alignment horizontal="center"/>
      <protection/>
    </xf>
    <xf numFmtId="164" fontId="15" fillId="0" borderId="10" xfId="53" applyNumberFormat="1" applyFont="1" applyFill="1" applyBorder="1" applyAlignment="1">
      <alignment horizontal="center"/>
      <protection/>
    </xf>
    <xf numFmtId="164" fontId="18" fillId="0" borderId="10" xfId="42" applyNumberFormat="1" applyFont="1" applyFill="1" applyBorder="1" applyAlignment="1" applyProtection="1">
      <alignment horizontal="center"/>
      <protection/>
    </xf>
    <xf numFmtId="164" fontId="16" fillId="0" borderId="10" xfId="53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53" applyFont="1" applyFill="1" applyAlignment="1">
      <alignment horizontal="left" wrapText="1"/>
      <protection/>
    </xf>
    <xf numFmtId="164" fontId="9" fillId="0" borderId="10" xfId="0" applyNumberFormat="1" applyFont="1" applyBorder="1" applyAlignment="1">
      <alignment horizontal="center"/>
    </xf>
    <xf numFmtId="172" fontId="9" fillId="35" borderId="15" xfId="54" applyNumberFormat="1" applyFont="1" applyFill="1" applyBorder="1" applyAlignment="1" applyProtection="1">
      <alignment horizontal="left" vertical="center" wrapText="1"/>
      <protection hidden="1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174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37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3" fontId="10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7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0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8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37" borderId="19" xfId="54" applyNumberFormat="1" applyFont="1" applyFill="1" applyBorder="1" applyAlignment="1" applyProtection="1">
      <alignment horizontal="center" vertical="center" wrapText="1"/>
      <protection hidden="1"/>
    </xf>
    <xf numFmtId="174" fontId="9" fillId="37" borderId="20" xfId="54" applyNumberFormat="1" applyFont="1" applyFill="1" applyBorder="1" applyAlignment="1" applyProtection="1">
      <alignment horizontal="center" vertical="center" wrapText="1"/>
      <protection hidden="1"/>
    </xf>
    <xf numFmtId="173" fontId="9" fillId="37" borderId="20" xfId="54" applyNumberFormat="1" applyFont="1" applyFill="1" applyBorder="1" applyAlignment="1" applyProtection="1">
      <alignment horizontal="center" vertical="center" wrapText="1"/>
      <protection hidden="1"/>
    </xf>
    <xf numFmtId="171" fontId="9" fillId="37" borderId="21" xfId="54" applyNumberFormat="1" applyFont="1" applyFill="1" applyBorder="1" applyAlignment="1" applyProtection="1">
      <alignment horizontal="center" vertical="center" wrapText="1"/>
      <protection hidden="1"/>
    </xf>
    <xf numFmtId="174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2" fontId="19" fillId="35" borderId="15" xfId="54" applyNumberFormat="1" applyFont="1" applyFill="1" applyBorder="1" applyAlignment="1" applyProtection="1">
      <alignment horizontal="left" vertical="center" wrapText="1"/>
      <protection hidden="1"/>
    </xf>
    <xf numFmtId="2" fontId="9" fillId="33" borderId="1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172" fontId="9" fillId="0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5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9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7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40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41" borderId="21" xfId="54" applyNumberFormat="1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72" fontId="9" fillId="43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44" borderId="10" xfId="0" applyNumberFormat="1" applyFont="1" applyFill="1" applyBorder="1" applyAlignment="1">
      <alignment horizontal="center"/>
    </xf>
    <xf numFmtId="172" fontId="9" fillId="45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44" borderId="10" xfId="0" applyNumberFormat="1" applyFont="1" applyFill="1" applyBorder="1" applyAlignment="1">
      <alignment horizontal="center" vertical="center"/>
    </xf>
    <xf numFmtId="174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2" borderId="15" xfId="54" applyNumberFormat="1" applyFont="1" applyFill="1" applyBorder="1" applyAlignment="1" applyProtection="1">
      <alignment horizontal="left" vertical="center" wrapText="1"/>
      <protection hidden="1"/>
    </xf>
    <xf numFmtId="172" fontId="9" fillId="46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2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8" borderId="21" xfId="54" applyNumberFormat="1" applyFont="1" applyFill="1" applyBorder="1" applyAlignment="1" applyProtection="1">
      <alignment horizontal="left" vertical="center" wrapText="1"/>
      <protection hidden="1"/>
    </xf>
    <xf numFmtId="174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6" borderId="21" xfId="54" applyNumberFormat="1" applyFont="1" applyFill="1" applyBorder="1" applyAlignment="1" applyProtection="1">
      <alignment horizontal="left" vertical="center" wrapText="1"/>
      <protection hidden="1"/>
    </xf>
    <xf numFmtId="174" fontId="9" fillId="42" borderId="19" xfId="54" applyNumberFormat="1" applyFont="1" applyFill="1" applyBorder="1" applyAlignment="1" applyProtection="1">
      <alignment horizontal="center" vertical="center" wrapText="1"/>
      <protection hidden="1"/>
    </xf>
    <xf numFmtId="174" fontId="9" fillId="42" borderId="20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20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21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wrapText="1"/>
    </xf>
    <xf numFmtId="0" fontId="15" fillId="33" borderId="0" xfId="53" applyFont="1" applyFill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7" xfId="54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0" fontId="15" fillId="0" borderId="27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15" fillId="0" borderId="13" xfId="53" applyFont="1" applyFill="1" applyBorder="1" applyAlignment="1">
      <alignment horizontal="center" vertical="top" wrapText="1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5" fillId="0" borderId="24" xfId="53" applyFont="1" applyFill="1" applyBorder="1" applyAlignment="1">
      <alignment horizontal="center" vertical="top" wrapText="1"/>
      <protection/>
    </xf>
    <xf numFmtId="164" fontId="15" fillId="0" borderId="13" xfId="53" applyNumberFormat="1" applyFont="1" applyFill="1" applyBorder="1" applyAlignment="1">
      <alignment horizontal="center" vertical="center" wrapText="1"/>
      <protection/>
    </xf>
    <xf numFmtId="164" fontId="15" fillId="0" borderId="11" xfId="53" applyNumberFormat="1" applyFont="1" applyFill="1" applyBorder="1" applyAlignment="1">
      <alignment horizontal="center" vertical="center" wrapText="1"/>
      <protection/>
    </xf>
    <xf numFmtId="164" fontId="1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47.125" style="4" customWidth="1"/>
    <col min="2" max="2" width="24.625" style="5" customWidth="1"/>
    <col min="3" max="3" width="15.125" style="4" customWidth="1"/>
    <col min="4" max="4" width="10.75390625" style="4" customWidth="1"/>
    <col min="5" max="5" width="15.00390625" style="1" customWidth="1"/>
    <col min="6" max="6" width="9.125" style="1" customWidth="1"/>
  </cols>
  <sheetData>
    <row r="1" spans="2:6" ht="14.25">
      <c r="B1" s="143" t="s">
        <v>65</v>
      </c>
      <c r="C1" s="143"/>
      <c r="D1" s="143"/>
      <c r="E1" s="143"/>
      <c r="F1" s="143"/>
    </row>
    <row r="2" spans="2:6" ht="12.75" customHeight="1">
      <c r="B2" s="142" t="s">
        <v>156</v>
      </c>
      <c r="C2" s="142"/>
      <c r="D2" s="142"/>
      <c r="E2" s="142"/>
      <c r="F2" s="142"/>
    </row>
    <row r="3" spans="2:6" ht="39" customHeight="1">
      <c r="B3" s="142"/>
      <c r="C3" s="142"/>
      <c r="D3" s="142"/>
      <c r="E3" s="142"/>
      <c r="F3" s="142"/>
    </row>
    <row r="4" spans="1:5" ht="53.25" customHeight="1">
      <c r="A4" s="141" t="s">
        <v>128</v>
      </c>
      <c r="B4" s="141"/>
      <c r="C4" s="141"/>
      <c r="D4" s="141"/>
      <c r="E4" s="141"/>
    </row>
    <row r="5" spans="1:6" s="3" customFormat="1" ht="40.5" customHeight="1">
      <c r="A5" s="23" t="s">
        <v>27</v>
      </c>
      <c r="B5" s="24" t="s">
        <v>0</v>
      </c>
      <c r="C5" s="25" t="s">
        <v>29</v>
      </c>
      <c r="D5" s="23" t="s">
        <v>28</v>
      </c>
      <c r="E5" s="23" t="s">
        <v>63</v>
      </c>
      <c r="F5" s="2"/>
    </row>
    <row r="6" spans="1:6" s="6" customFormat="1" ht="15" customHeight="1">
      <c r="A6" s="55" t="s">
        <v>30</v>
      </c>
      <c r="B6" s="56" t="s">
        <v>12</v>
      </c>
      <c r="C6" s="57">
        <f>C7+C16+C25</f>
        <v>21548.55</v>
      </c>
      <c r="D6" s="57">
        <f>D7+D16+D25</f>
        <v>13549.07</v>
      </c>
      <c r="E6" s="57">
        <f>E7+E16+E25</f>
        <v>7999.48</v>
      </c>
      <c r="F6" s="7"/>
    </row>
    <row r="7" spans="1:6" s="10" customFormat="1" ht="14.25" customHeight="1">
      <c r="A7" s="22" t="s">
        <v>1</v>
      </c>
      <c r="B7" s="19" t="s">
        <v>13</v>
      </c>
      <c r="C7" s="58">
        <f>C8+C13</f>
        <v>14893.85</v>
      </c>
      <c r="D7" s="58">
        <f>D8+D13</f>
        <v>9126.220000000001</v>
      </c>
      <c r="E7" s="52">
        <f>E8+E13</f>
        <v>5767.63</v>
      </c>
      <c r="F7" s="9"/>
    </row>
    <row r="8" spans="1:6" s="12" customFormat="1" ht="15">
      <c r="A8" s="22" t="s">
        <v>2</v>
      </c>
      <c r="B8" s="19" t="s">
        <v>14</v>
      </c>
      <c r="C8" s="58">
        <f>C9</f>
        <v>13893.85</v>
      </c>
      <c r="D8" s="58">
        <f>D9</f>
        <v>9120.320000000002</v>
      </c>
      <c r="E8" s="52">
        <f>E9</f>
        <v>4773.53</v>
      </c>
      <c r="F8" s="11"/>
    </row>
    <row r="9" spans="1:6" s="14" customFormat="1" ht="14.25">
      <c r="A9" s="22" t="s">
        <v>3</v>
      </c>
      <c r="B9" s="19" t="s">
        <v>15</v>
      </c>
      <c r="C9" s="58">
        <f>C10+C11+C12</f>
        <v>13893.85</v>
      </c>
      <c r="D9" s="59">
        <f>D10+D11+D12</f>
        <v>9120.320000000002</v>
      </c>
      <c r="E9" s="52">
        <f>E10+E11+E12</f>
        <v>4773.53</v>
      </c>
      <c r="F9" s="13"/>
    </row>
    <row r="10" spans="1:6" s="14" customFormat="1" ht="93.75" customHeight="1">
      <c r="A10" s="48" t="s">
        <v>129</v>
      </c>
      <c r="B10" s="49" t="s">
        <v>130</v>
      </c>
      <c r="C10" s="50">
        <v>13858.85</v>
      </c>
      <c r="D10" s="50">
        <v>9116.53</v>
      </c>
      <c r="E10" s="51">
        <f>C10-D10</f>
        <v>4742.32</v>
      </c>
      <c r="F10" s="13"/>
    </row>
    <row r="11" spans="1:6" s="14" customFormat="1" ht="138.75" customHeight="1">
      <c r="A11" s="54" t="s">
        <v>131</v>
      </c>
      <c r="B11" s="49" t="s">
        <v>132</v>
      </c>
      <c r="C11" s="50">
        <v>15</v>
      </c>
      <c r="D11" s="50">
        <v>-3.91</v>
      </c>
      <c r="E11" s="51">
        <f aca="true" t="shared" si="0" ref="E11:E33">C11-D11</f>
        <v>18.91</v>
      </c>
      <c r="F11" s="13"/>
    </row>
    <row r="12" spans="1:6" s="14" customFormat="1" ht="42" customHeight="1">
      <c r="A12" s="18" t="s">
        <v>133</v>
      </c>
      <c r="B12" s="17" t="s">
        <v>134</v>
      </c>
      <c r="C12" s="50">
        <v>20</v>
      </c>
      <c r="D12" s="50">
        <v>7.7</v>
      </c>
      <c r="E12" s="51">
        <f t="shared" si="0"/>
        <v>12.3</v>
      </c>
      <c r="F12" s="13"/>
    </row>
    <row r="13" spans="1:6" s="14" customFormat="1" ht="12.75" customHeight="1">
      <c r="A13" s="18" t="s">
        <v>137</v>
      </c>
      <c r="B13" s="17" t="s">
        <v>139</v>
      </c>
      <c r="C13" s="50">
        <f>C14</f>
        <v>1000</v>
      </c>
      <c r="D13" s="50">
        <f>D14</f>
        <v>5.9</v>
      </c>
      <c r="E13" s="51">
        <f t="shared" si="0"/>
        <v>994.1</v>
      </c>
      <c r="F13" s="13"/>
    </row>
    <row r="14" spans="1:6" s="14" customFormat="1" ht="12.75" customHeight="1">
      <c r="A14" s="18" t="s">
        <v>138</v>
      </c>
      <c r="B14" s="17" t="s">
        <v>140</v>
      </c>
      <c r="C14" s="50">
        <f>C15</f>
        <v>1000</v>
      </c>
      <c r="D14" s="50">
        <f>D15</f>
        <v>5.9</v>
      </c>
      <c r="E14" s="51">
        <f t="shared" si="0"/>
        <v>994.1</v>
      </c>
      <c r="F14" s="13"/>
    </row>
    <row r="15" spans="1:6" s="14" customFormat="1" ht="88.5" customHeight="1">
      <c r="A15" s="18" t="s">
        <v>135</v>
      </c>
      <c r="B15" s="17" t="s">
        <v>136</v>
      </c>
      <c r="C15" s="50">
        <v>1000</v>
      </c>
      <c r="D15" s="50">
        <v>5.9</v>
      </c>
      <c r="E15" s="51">
        <f>C15-D15</f>
        <v>994.1</v>
      </c>
      <c r="F15" s="13"/>
    </row>
    <row r="16" spans="1:6" s="14" customFormat="1" ht="24" customHeight="1">
      <c r="A16" s="18" t="s">
        <v>1</v>
      </c>
      <c r="B16" s="17" t="s">
        <v>141</v>
      </c>
      <c r="C16" s="50">
        <f>C17+C20</f>
        <v>2007</v>
      </c>
      <c r="D16" s="50">
        <f>D17+D20</f>
        <v>1986.05</v>
      </c>
      <c r="E16" s="51">
        <f>E17+E20</f>
        <v>20.94999999999999</v>
      </c>
      <c r="F16" s="13"/>
    </row>
    <row r="17" spans="1:6" s="12" customFormat="1" ht="15">
      <c r="A17" s="18" t="s">
        <v>4</v>
      </c>
      <c r="B17" s="17" t="s">
        <v>142</v>
      </c>
      <c r="C17" s="51">
        <f>C18</f>
        <v>150</v>
      </c>
      <c r="D17" s="51">
        <f>D18</f>
        <v>129.05</v>
      </c>
      <c r="E17" s="51">
        <f t="shared" si="0"/>
        <v>20.94999999999999</v>
      </c>
      <c r="F17" s="11"/>
    </row>
    <row r="18" spans="1:6" s="12" customFormat="1" ht="42.75" customHeight="1">
      <c r="A18" s="18" t="s">
        <v>25</v>
      </c>
      <c r="B18" s="17" t="s">
        <v>23</v>
      </c>
      <c r="C18" s="51">
        <f>C19</f>
        <v>150</v>
      </c>
      <c r="D18" s="51">
        <f>D19</f>
        <v>129.05</v>
      </c>
      <c r="E18" s="51">
        <f t="shared" si="0"/>
        <v>20.94999999999999</v>
      </c>
      <c r="F18" s="11"/>
    </row>
    <row r="19" spans="1:6" s="14" customFormat="1" ht="72" customHeight="1">
      <c r="A19" s="18" t="s">
        <v>26</v>
      </c>
      <c r="B19" s="17" t="s">
        <v>24</v>
      </c>
      <c r="C19" s="50">
        <v>150</v>
      </c>
      <c r="D19" s="51">
        <v>129.05</v>
      </c>
      <c r="E19" s="51">
        <f t="shared" si="0"/>
        <v>20.94999999999999</v>
      </c>
      <c r="F19" s="13"/>
    </row>
    <row r="20" spans="1:6" s="14" customFormat="1" ht="24" customHeight="1">
      <c r="A20" s="18" t="s">
        <v>143</v>
      </c>
      <c r="B20" s="17" t="s">
        <v>146</v>
      </c>
      <c r="C20" s="50">
        <f>C21+C23</f>
        <v>1857</v>
      </c>
      <c r="D20" s="51">
        <f>D21+D23</f>
        <v>1857</v>
      </c>
      <c r="E20" s="51">
        <f t="shared" si="0"/>
        <v>0</v>
      </c>
      <c r="F20" s="13"/>
    </row>
    <row r="21" spans="1:6" s="14" customFormat="1" ht="19.5" customHeight="1">
      <c r="A21" s="18" t="s">
        <v>144</v>
      </c>
      <c r="B21" s="17" t="s">
        <v>147</v>
      </c>
      <c r="C21" s="50">
        <f>C22</f>
        <v>39.3</v>
      </c>
      <c r="D21" s="51">
        <f>D22</f>
        <v>39.3</v>
      </c>
      <c r="E21" s="51">
        <f t="shared" si="0"/>
        <v>0</v>
      </c>
      <c r="F21" s="13"/>
    </row>
    <row r="22" spans="1:6" s="14" customFormat="1" ht="31.5" customHeight="1">
      <c r="A22" s="18" t="s">
        <v>145</v>
      </c>
      <c r="B22" s="17" t="s">
        <v>148</v>
      </c>
      <c r="C22" s="50">
        <v>39.3</v>
      </c>
      <c r="D22" s="51">
        <v>39.3</v>
      </c>
      <c r="E22" s="51">
        <f t="shared" si="0"/>
        <v>0</v>
      </c>
      <c r="F22" s="13"/>
    </row>
    <row r="23" spans="1:6" s="14" customFormat="1" ht="23.25" customHeight="1">
      <c r="A23" s="18" t="s">
        <v>149</v>
      </c>
      <c r="B23" s="17" t="s">
        <v>151</v>
      </c>
      <c r="C23" s="50">
        <f>C24</f>
        <v>1817.7</v>
      </c>
      <c r="D23" s="51">
        <f>D24</f>
        <v>1817.7</v>
      </c>
      <c r="E23" s="51">
        <f t="shared" si="0"/>
        <v>0</v>
      </c>
      <c r="F23" s="13"/>
    </row>
    <row r="24" spans="1:6" s="14" customFormat="1" ht="18.75" customHeight="1">
      <c r="A24" s="18" t="s">
        <v>150</v>
      </c>
      <c r="B24" s="17" t="s">
        <v>152</v>
      </c>
      <c r="C24" s="50">
        <v>1817.7</v>
      </c>
      <c r="D24" s="51">
        <v>1817.7</v>
      </c>
      <c r="E24" s="51">
        <f t="shared" si="0"/>
        <v>0</v>
      </c>
      <c r="F24" s="13"/>
    </row>
    <row r="25" spans="1:6" s="10" customFormat="1" ht="15">
      <c r="A25" s="18" t="s">
        <v>5</v>
      </c>
      <c r="B25" s="17" t="s">
        <v>16</v>
      </c>
      <c r="C25" s="51">
        <f>C26</f>
        <v>4647.7</v>
      </c>
      <c r="D25" s="51">
        <f>D26</f>
        <v>2436.8</v>
      </c>
      <c r="E25" s="51">
        <f>C25-D25</f>
        <v>2210.8999999999996</v>
      </c>
      <c r="F25" s="9"/>
    </row>
    <row r="26" spans="1:6" s="12" customFormat="1" ht="45">
      <c r="A26" s="18" t="s">
        <v>6</v>
      </c>
      <c r="B26" s="17" t="s">
        <v>17</v>
      </c>
      <c r="C26" s="51">
        <f>C27+C30+C32</f>
        <v>4647.7</v>
      </c>
      <c r="D26" s="51">
        <f>D27+D30+D32</f>
        <v>2436.8</v>
      </c>
      <c r="E26" s="51">
        <f t="shared" si="0"/>
        <v>2210.8999999999996</v>
      </c>
      <c r="F26" s="11"/>
    </row>
    <row r="27" spans="1:6" s="14" customFormat="1" ht="30">
      <c r="A27" s="18" t="s">
        <v>7</v>
      </c>
      <c r="B27" s="17" t="s">
        <v>18</v>
      </c>
      <c r="C27" s="51">
        <f>C28+C29</f>
        <v>408.3</v>
      </c>
      <c r="D27" s="51">
        <f>D28+D29</f>
        <v>164</v>
      </c>
      <c r="E27" s="51">
        <f t="shared" si="0"/>
        <v>244.3</v>
      </c>
      <c r="F27" s="13"/>
    </row>
    <row r="28" spans="1:6" s="14" customFormat="1" ht="30">
      <c r="A28" s="18" t="s">
        <v>8</v>
      </c>
      <c r="B28" s="17" t="s">
        <v>19</v>
      </c>
      <c r="C28" s="51">
        <v>100</v>
      </c>
      <c r="D28" s="51">
        <v>10</v>
      </c>
      <c r="E28" s="51">
        <f t="shared" si="0"/>
        <v>90</v>
      </c>
      <c r="F28" s="13"/>
    </row>
    <row r="29" spans="1:6" s="14" customFormat="1" ht="30">
      <c r="A29" s="18" t="s">
        <v>9</v>
      </c>
      <c r="B29" s="17" t="s">
        <v>20</v>
      </c>
      <c r="C29" s="51">
        <v>308.3</v>
      </c>
      <c r="D29" s="51">
        <v>154</v>
      </c>
      <c r="E29" s="51">
        <f t="shared" si="0"/>
        <v>154.3</v>
      </c>
      <c r="F29" s="13"/>
    </row>
    <row r="30" spans="1:6" s="14" customFormat="1" ht="35.25" customHeight="1">
      <c r="A30" s="18" t="s">
        <v>10</v>
      </c>
      <c r="B30" s="17" t="s">
        <v>21</v>
      </c>
      <c r="C30" s="53">
        <f>C31</f>
        <v>336.4</v>
      </c>
      <c r="D30" s="51">
        <f>D31</f>
        <v>168.4</v>
      </c>
      <c r="E30" s="51">
        <f t="shared" si="0"/>
        <v>167.99999999999997</v>
      </c>
      <c r="F30" s="13"/>
    </row>
    <row r="31" spans="1:6" s="14" customFormat="1" ht="48" customHeight="1">
      <c r="A31" s="18" t="s">
        <v>11</v>
      </c>
      <c r="B31" s="17" t="s">
        <v>22</v>
      </c>
      <c r="C31" s="53">
        <v>336.4</v>
      </c>
      <c r="D31" s="51">
        <v>168.4</v>
      </c>
      <c r="E31" s="51">
        <f t="shared" si="0"/>
        <v>167.99999999999997</v>
      </c>
      <c r="F31" s="13"/>
    </row>
    <row r="32" spans="1:6" s="14" customFormat="1" ht="15">
      <c r="A32" s="18" t="s">
        <v>76</v>
      </c>
      <c r="B32" s="17" t="s">
        <v>77</v>
      </c>
      <c r="C32" s="51">
        <f>C33</f>
        <v>3903</v>
      </c>
      <c r="D32" s="51">
        <f>D33</f>
        <v>2104.4</v>
      </c>
      <c r="E32" s="51">
        <f t="shared" si="0"/>
        <v>1798.6</v>
      </c>
      <c r="F32" s="13"/>
    </row>
    <row r="33" spans="1:6" s="14" customFormat="1" ht="15">
      <c r="A33" s="18" t="s">
        <v>74</v>
      </c>
      <c r="B33" s="17" t="s">
        <v>75</v>
      </c>
      <c r="C33" s="51">
        <v>3903</v>
      </c>
      <c r="D33" s="51">
        <v>2104.4</v>
      </c>
      <c r="E33" s="51">
        <f t="shared" si="0"/>
        <v>1798.6</v>
      </c>
      <c r="F33" s="13"/>
    </row>
    <row r="34" spans="1:6" s="14" customFormat="1" ht="14.25">
      <c r="A34" s="15"/>
      <c r="B34" s="16"/>
      <c r="C34" s="20"/>
      <c r="D34" s="20"/>
      <c r="E34" s="21"/>
      <c r="F34" s="13"/>
    </row>
    <row r="35" spans="1:6" s="14" customFormat="1" ht="14.25">
      <c r="A35" s="15"/>
      <c r="B35" s="16"/>
      <c r="C35" s="20"/>
      <c r="D35" s="20"/>
      <c r="E35" s="21"/>
      <c r="F35" s="13"/>
    </row>
    <row r="36" spans="1:6" s="14" customFormat="1" ht="14.25">
      <c r="A36" s="15"/>
      <c r="B36" s="16"/>
      <c r="C36" s="20"/>
      <c r="D36" s="20"/>
      <c r="E36" s="21"/>
      <c r="F36" s="13"/>
    </row>
    <row r="37" spans="1:6" s="14" customFormat="1" ht="14.25">
      <c r="A37" s="15"/>
      <c r="B37" s="16"/>
      <c r="C37" s="20"/>
      <c r="D37" s="20"/>
      <c r="E37" s="21"/>
      <c r="F37" s="13"/>
    </row>
    <row r="38" spans="1:6" s="14" customFormat="1" ht="14.25">
      <c r="A38" s="15"/>
      <c r="B38" s="16"/>
      <c r="C38" s="20"/>
      <c r="D38" s="20"/>
      <c r="E38" s="21"/>
      <c r="F38" s="13"/>
    </row>
    <row r="39" spans="1:6" s="14" customFormat="1" ht="14.25">
      <c r="A39" s="15"/>
      <c r="B39" s="16"/>
      <c r="C39" s="20"/>
      <c r="D39" s="20"/>
      <c r="E39" s="21"/>
      <c r="F39" s="13"/>
    </row>
    <row r="40" spans="1:6" s="14" customFormat="1" ht="14.25">
      <c r="A40" s="15"/>
      <c r="B40" s="16"/>
      <c r="C40" s="15"/>
      <c r="D40" s="15"/>
      <c r="E40" s="13"/>
      <c r="F40" s="13"/>
    </row>
    <row r="41" spans="1:6" s="14" customFormat="1" ht="14.25">
      <c r="A41" s="15"/>
      <c r="B41" s="16"/>
      <c r="C41" s="15"/>
      <c r="D41" s="15"/>
      <c r="E41" s="13"/>
      <c r="F41" s="13"/>
    </row>
    <row r="42" spans="1:6" s="14" customFormat="1" ht="14.25">
      <c r="A42" s="15"/>
      <c r="B42" s="16"/>
      <c r="C42" s="15"/>
      <c r="D42" s="15"/>
      <c r="E42" s="13"/>
      <c r="F42" s="13"/>
    </row>
    <row r="43" spans="1:6" s="14" customFormat="1" ht="14.25">
      <c r="A43" s="15"/>
      <c r="B43" s="16"/>
      <c r="C43" s="15"/>
      <c r="D43" s="15"/>
      <c r="E43" s="13"/>
      <c r="F43" s="13"/>
    </row>
    <row r="44" spans="1:6" s="14" customFormat="1" ht="14.25">
      <c r="A44" s="15"/>
      <c r="B44" s="16"/>
      <c r="C44" s="15"/>
      <c r="D44" s="15"/>
      <c r="E44" s="13"/>
      <c r="F44" s="13"/>
    </row>
    <row r="45" spans="1:6" s="14" customFormat="1" ht="14.25">
      <c r="A45" s="15"/>
      <c r="B45" s="16"/>
      <c r="C45" s="15"/>
      <c r="D45" s="15"/>
      <c r="E45" s="13"/>
      <c r="F45" s="13"/>
    </row>
    <row r="46" spans="1:6" s="14" customFormat="1" ht="14.25">
      <c r="A46" s="15"/>
      <c r="B46" s="16"/>
      <c r="C46" s="15"/>
      <c r="D46" s="15"/>
      <c r="E46" s="13"/>
      <c r="F46" s="13"/>
    </row>
    <row r="47" spans="1:6" s="14" customFormat="1" ht="14.25">
      <c r="A47" s="15"/>
      <c r="B47" s="16"/>
      <c r="C47" s="15"/>
      <c r="D47" s="15"/>
      <c r="E47" s="13"/>
      <c r="F47" s="13"/>
    </row>
    <row r="48" spans="1:6" s="14" customFormat="1" ht="14.25">
      <c r="A48" s="15"/>
      <c r="B48" s="16"/>
      <c r="C48" s="15"/>
      <c r="D48" s="15"/>
      <c r="E48" s="13"/>
      <c r="F48" s="13"/>
    </row>
    <row r="49" spans="1:6" s="14" customFormat="1" ht="14.25">
      <c r="A49" s="15"/>
      <c r="B49" s="16"/>
      <c r="C49" s="15"/>
      <c r="D49" s="15"/>
      <c r="E49" s="13"/>
      <c r="F49" s="13"/>
    </row>
    <row r="50" spans="1:6" s="14" customFormat="1" ht="14.25">
      <c r="A50" s="15"/>
      <c r="B50" s="16"/>
      <c r="C50" s="15"/>
      <c r="D50" s="15"/>
      <c r="E50" s="13"/>
      <c r="F50" s="13"/>
    </row>
    <row r="51" spans="1:6" s="14" customFormat="1" ht="14.25">
      <c r="A51" s="15"/>
      <c r="B51" s="16"/>
      <c r="C51" s="15"/>
      <c r="D51" s="15"/>
      <c r="E51" s="13"/>
      <c r="F51" s="13"/>
    </row>
    <row r="52" spans="1:6" s="14" customFormat="1" ht="14.25">
      <c r="A52" s="15"/>
      <c r="B52" s="16"/>
      <c r="C52" s="15"/>
      <c r="D52" s="15"/>
      <c r="E52" s="13"/>
      <c r="F52" s="13"/>
    </row>
    <row r="53" spans="1:6" s="14" customFormat="1" ht="14.25">
      <c r="A53" s="15"/>
      <c r="B53" s="16"/>
      <c r="C53" s="15"/>
      <c r="D53" s="15"/>
      <c r="E53" s="13"/>
      <c r="F53" s="13"/>
    </row>
    <row r="54" spans="1:6" s="14" customFormat="1" ht="14.25">
      <c r="A54" s="15"/>
      <c r="B54" s="16"/>
      <c r="C54" s="15"/>
      <c r="D54" s="15"/>
      <c r="E54" s="13"/>
      <c r="F54" s="13"/>
    </row>
    <row r="55" spans="1:6" s="14" customFormat="1" ht="14.25">
      <c r="A55" s="15"/>
      <c r="B55" s="16"/>
      <c r="C55" s="15"/>
      <c r="D55" s="15"/>
      <c r="E55" s="13"/>
      <c r="F55" s="13"/>
    </row>
    <row r="56" spans="1:6" s="14" customFormat="1" ht="14.25">
      <c r="A56" s="15"/>
      <c r="B56" s="16"/>
      <c r="C56" s="15"/>
      <c r="D56" s="15"/>
      <c r="E56" s="13"/>
      <c r="F56" s="13"/>
    </row>
    <row r="57" spans="1:6" s="14" customFormat="1" ht="14.25">
      <c r="A57" s="15"/>
      <c r="B57" s="16"/>
      <c r="C57" s="15"/>
      <c r="D57" s="15"/>
      <c r="E57" s="13"/>
      <c r="F57" s="13"/>
    </row>
    <row r="58" spans="1:6" s="14" customFormat="1" ht="14.25">
      <c r="A58" s="15"/>
      <c r="B58" s="16"/>
      <c r="C58" s="15"/>
      <c r="D58" s="15"/>
      <c r="E58" s="13"/>
      <c r="F58" s="13"/>
    </row>
    <row r="59" spans="1:6" s="14" customFormat="1" ht="14.25">
      <c r="A59" s="15"/>
      <c r="B59" s="16"/>
      <c r="C59" s="15"/>
      <c r="D59" s="15"/>
      <c r="E59" s="13"/>
      <c r="F59" s="13"/>
    </row>
    <row r="60" spans="1:6" s="14" customFormat="1" ht="14.25">
      <c r="A60" s="15"/>
      <c r="B60" s="16"/>
      <c r="C60" s="15"/>
      <c r="D60" s="15"/>
      <c r="E60" s="13"/>
      <c r="F60" s="13"/>
    </row>
    <row r="61" spans="1:6" s="14" customFormat="1" ht="14.25">
      <c r="A61" s="15"/>
      <c r="B61" s="16"/>
      <c r="C61" s="15"/>
      <c r="D61" s="15"/>
      <c r="E61" s="13"/>
      <c r="F61" s="13"/>
    </row>
    <row r="62" spans="1:6" s="14" customFormat="1" ht="14.25">
      <c r="A62" s="15"/>
      <c r="B62" s="16"/>
      <c r="C62" s="15"/>
      <c r="D62" s="15"/>
      <c r="E62" s="13"/>
      <c r="F62" s="13"/>
    </row>
    <row r="63" spans="1:6" s="14" customFormat="1" ht="14.25">
      <c r="A63" s="15"/>
      <c r="B63" s="16"/>
      <c r="C63" s="15"/>
      <c r="D63" s="15"/>
      <c r="E63" s="13"/>
      <c r="F63" s="13"/>
    </row>
    <row r="64" spans="1:6" s="14" customFormat="1" ht="14.25">
      <c r="A64" s="15"/>
      <c r="B64" s="16"/>
      <c r="C64" s="15"/>
      <c r="D64" s="15"/>
      <c r="E64" s="13"/>
      <c r="F64" s="13"/>
    </row>
    <row r="65" spans="1:6" s="14" customFormat="1" ht="14.25">
      <c r="A65" s="15"/>
      <c r="B65" s="16"/>
      <c r="C65" s="15"/>
      <c r="D65" s="15"/>
      <c r="E65" s="13"/>
      <c r="F65" s="13"/>
    </row>
    <row r="66" spans="1:6" s="14" customFormat="1" ht="14.25">
      <c r="A66" s="15"/>
      <c r="B66" s="16"/>
      <c r="C66" s="15"/>
      <c r="D66" s="15"/>
      <c r="E66" s="13"/>
      <c r="F66" s="13"/>
    </row>
    <row r="67" spans="1:6" s="14" customFormat="1" ht="14.25">
      <c r="A67" s="15"/>
      <c r="B67" s="16"/>
      <c r="C67" s="15"/>
      <c r="D67" s="15"/>
      <c r="E67" s="13"/>
      <c r="F67" s="13"/>
    </row>
    <row r="68" spans="1:6" s="14" customFormat="1" ht="14.25">
      <c r="A68" s="15"/>
      <c r="B68" s="16"/>
      <c r="C68" s="15"/>
      <c r="D68" s="15"/>
      <c r="E68" s="13"/>
      <c r="F68" s="13"/>
    </row>
    <row r="69" spans="1:6" s="14" customFormat="1" ht="14.25">
      <c r="A69" s="15"/>
      <c r="B69" s="16"/>
      <c r="C69" s="15"/>
      <c r="D69" s="15"/>
      <c r="E69" s="13"/>
      <c r="F69" s="13"/>
    </row>
    <row r="70" spans="1:6" s="14" customFormat="1" ht="14.25">
      <c r="A70" s="15"/>
      <c r="B70" s="16"/>
      <c r="C70" s="15"/>
      <c r="D70" s="15"/>
      <c r="E70" s="13"/>
      <c r="F70" s="13"/>
    </row>
    <row r="71" spans="1:6" s="14" customFormat="1" ht="14.25">
      <c r="A71" s="15"/>
      <c r="B71" s="16"/>
      <c r="C71" s="15"/>
      <c r="D71" s="15"/>
      <c r="E71" s="13"/>
      <c r="F71" s="13"/>
    </row>
    <row r="72" spans="1:6" s="14" customFormat="1" ht="14.25">
      <c r="A72" s="15"/>
      <c r="B72" s="16"/>
      <c r="C72" s="15"/>
      <c r="D72" s="15"/>
      <c r="E72" s="13"/>
      <c r="F72" s="13"/>
    </row>
    <row r="73" spans="1:6" s="14" customFormat="1" ht="14.25">
      <c r="A73" s="15"/>
      <c r="B73" s="16"/>
      <c r="C73" s="15"/>
      <c r="D73" s="15"/>
      <c r="E73" s="13"/>
      <c r="F73" s="13"/>
    </row>
    <row r="74" spans="1:6" s="14" customFormat="1" ht="14.25">
      <c r="A74" s="15"/>
      <c r="B74" s="16"/>
      <c r="C74" s="15"/>
      <c r="D74" s="15"/>
      <c r="E74" s="13"/>
      <c r="F74" s="13"/>
    </row>
    <row r="75" spans="1:6" s="14" customFormat="1" ht="14.25">
      <c r="A75" s="15"/>
      <c r="B75" s="16"/>
      <c r="C75" s="15"/>
      <c r="D75" s="15"/>
      <c r="E75" s="13"/>
      <c r="F75" s="13"/>
    </row>
    <row r="76" spans="1:6" s="14" customFormat="1" ht="14.25">
      <c r="A76" s="15"/>
      <c r="B76" s="16"/>
      <c r="C76" s="15"/>
      <c r="D76" s="15"/>
      <c r="E76" s="13"/>
      <c r="F76" s="13"/>
    </row>
    <row r="77" spans="1:6" s="14" customFormat="1" ht="14.25">
      <c r="A77" s="15"/>
      <c r="B77" s="16"/>
      <c r="C77" s="15"/>
      <c r="D77" s="15"/>
      <c r="E77" s="13"/>
      <c r="F77" s="13"/>
    </row>
    <row r="78" spans="1:6" s="14" customFormat="1" ht="14.25">
      <c r="A78" s="15"/>
      <c r="B78" s="16"/>
      <c r="C78" s="15"/>
      <c r="D78" s="15"/>
      <c r="E78" s="13"/>
      <c r="F78" s="13"/>
    </row>
    <row r="79" spans="1:6" s="14" customFormat="1" ht="14.25">
      <c r="A79" s="15"/>
      <c r="B79" s="16"/>
      <c r="C79" s="15"/>
      <c r="D79" s="15"/>
      <c r="E79" s="13"/>
      <c r="F79" s="13"/>
    </row>
    <row r="80" spans="1:6" s="14" customFormat="1" ht="14.25">
      <c r="A80" s="15"/>
      <c r="B80" s="16"/>
      <c r="C80" s="15"/>
      <c r="D80" s="15"/>
      <c r="E80" s="13"/>
      <c r="F80" s="13"/>
    </row>
    <row r="81" spans="1:6" s="14" customFormat="1" ht="14.25">
      <c r="A81" s="15"/>
      <c r="B81" s="16"/>
      <c r="C81" s="15"/>
      <c r="D81" s="15"/>
      <c r="E81" s="13"/>
      <c r="F81" s="13"/>
    </row>
    <row r="82" spans="1:6" s="14" customFormat="1" ht="14.25">
      <c r="A82" s="15"/>
      <c r="B82" s="16"/>
      <c r="C82" s="15"/>
      <c r="D82" s="15"/>
      <c r="E82" s="13"/>
      <c r="F82" s="13"/>
    </row>
    <row r="83" spans="1:6" s="14" customFormat="1" ht="14.25">
      <c r="A83" s="15"/>
      <c r="B83" s="16"/>
      <c r="C83" s="15"/>
      <c r="D83" s="15"/>
      <c r="E83" s="13"/>
      <c r="F83" s="13"/>
    </row>
    <row r="84" spans="1:6" s="14" customFormat="1" ht="14.25">
      <c r="A84" s="15"/>
      <c r="B84" s="16"/>
      <c r="C84" s="15"/>
      <c r="D84" s="15"/>
      <c r="E84" s="13"/>
      <c r="F84" s="13"/>
    </row>
    <row r="85" spans="1:6" s="14" customFormat="1" ht="14.25">
      <c r="A85" s="15"/>
      <c r="B85" s="16"/>
      <c r="C85" s="15"/>
      <c r="D85" s="15"/>
      <c r="E85" s="13"/>
      <c r="F85" s="13"/>
    </row>
    <row r="86" spans="1:6" s="14" customFormat="1" ht="14.25">
      <c r="A86" s="15"/>
      <c r="B86" s="16"/>
      <c r="C86" s="15"/>
      <c r="D86" s="15"/>
      <c r="E86" s="13"/>
      <c r="F86" s="13"/>
    </row>
    <row r="87" spans="1:6" s="14" customFormat="1" ht="14.25">
      <c r="A87" s="15"/>
      <c r="B87" s="16"/>
      <c r="C87" s="15"/>
      <c r="D87" s="15"/>
      <c r="E87" s="13"/>
      <c r="F87" s="13"/>
    </row>
    <row r="88" spans="1:6" s="14" customFormat="1" ht="14.25">
      <c r="A88" s="15"/>
      <c r="B88" s="16"/>
      <c r="C88" s="15"/>
      <c r="D88" s="15"/>
      <c r="E88" s="13"/>
      <c r="F88" s="13"/>
    </row>
    <row r="89" spans="1:6" s="14" customFormat="1" ht="14.25">
      <c r="A89" s="15"/>
      <c r="B89" s="16"/>
      <c r="C89" s="15"/>
      <c r="D89" s="15"/>
      <c r="E89" s="13"/>
      <c r="F89" s="13"/>
    </row>
    <row r="90" spans="1:6" s="14" customFormat="1" ht="14.25">
      <c r="A90" s="15"/>
      <c r="B90" s="16"/>
      <c r="C90" s="15"/>
      <c r="D90" s="15"/>
      <c r="E90" s="13"/>
      <c r="F90" s="13"/>
    </row>
    <row r="91" spans="1:6" s="14" customFormat="1" ht="14.25">
      <c r="A91" s="15"/>
      <c r="B91" s="16"/>
      <c r="C91" s="15"/>
      <c r="D91" s="15"/>
      <c r="E91" s="13"/>
      <c r="F91" s="13"/>
    </row>
    <row r="92" spans="1:6" s="14" customFormat="1" ht="14.25">
      <c r="A92" s="15"/>
      <c r="B92" s="16"/>
      <c r="C92" s="15"/>
      <c r="D92" s="15"/>
      <c r="E92" s="13"/>
      <c r="F92" s="13"/>
    </row>
    <row r="93" ht="14.25">
      <c r="B93" s="8"/>
    </row>
    <row r="94" ht="14.25">
      <c r="B94" s="8"/>
    </row>
    <row r="95" ht="14.25">
      <c r="B95" s="8"/>
    </row>
    <row r="96" ht="14.25">
      <c r="B96" s="8"/>
    </row>
    <row r="97" ht="14.25">
      <c r="B97" s="8"/>
    </row>
    <row r="98" ht="14.25">
      <c r="B98" s="8"/>
    </row>
    <row r="99" ht="14.25">
      <c r="B99" s="8"/>
    </row>
    <row r="100" ht="14.25">
      <c r="B100" s="8"/>
    </row>
  </sheetData>
  <sheetProtection/>
  <mergeCells count="3">
    <mergeCell ref="A4:E4"/>
    <mergeCell ref="B2:F3"/>
    <mergeCell ref="B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7.75390625" style="0" customWidth="1"/>
    <col min="4" max="4" width="7.875" style="0" customWidth="1"/>
    <col min="5" max="5" width="11.00390625" style="0" customWidth="1"/>
    <col min="6" max="6" width="6.75390625" style="0" customWidth="1"/>
    <col min="7" max="7" width="14.125" style="0" customWidth="1"/>
    <col min="8" max="8" width="15.125" style="0" customWidth="1"/>
    <col min="9" max="9" width="17.75390625" style="0" customWidth="1"/>
  </cols>
  <sheetData>
    <row r="1" spans="5:10" ht="15" customHeight="1">
      <c r="E1" s="47" t="s">
        <v>66</v>
      </c>
      <c r="F1" s="47"/>
      <c r="G1" s="47"/>
      <c r="H1" s="47"/>
      <c r="I1" s="47"/>
      <c r="J1" s="47"/>
    </row>
    <row r="2" spans="2:10" ht="49.5" customHeight="1">
      <c r="B2" s="26"/>
      <c r="C2" s="26"/>
      <c r="D2" s="26"/>
      <c r="E2" s="142" t="s">
        <v>156</v>
      </c>
      <c r="F2" s="142"/>
      <c r="G2" s="142"/>
      <c r="H2" s="142"/>
      <c r="I2" s="142"/>
      <c r="J2" s="142"/>
    </row>
    <row r="3" spans="2:8" ht="15" customHeight="1" hidden="1">
      <c r="B3" s="26"/>
      <c r="C3" s="26"/>
      <c r="D3" s="26"/>
      <c r="E3" s="26"/>
      <c r="F3" s="26"/>
      <c r="G3" s="26"/>
      <c r="H3" s="26"/>
    </row>
    <row r="4" spans="1:9" ht="72.75" customHeight="1">
      <c r="A4" s="146" t="s">
        <v>153</v>
      </c>
      <c r="B4" s="146"/>
      <c r="C4" s="146"/>
      <c r="D4" s="146"/>
      <c r="E4" s="146"/>
      <c r="F4" s="146"/>
      <c r="G4" s="146"/>
      <c r="H4" s="146"/>
      <c r="I4" s="146"/>
    </row>
    <row r="5" spans="1:9" ht="33.75" customHeight="1">
      <c r="A5" s="147" t="s">
        <v>31</v>
      </c>
      <c r="B5" s="149" t="s">
        <v>83</v>
      </c>
      <c r="C5" s="144" t="s">
        <v>82</v>
      </c>
      <c r="D5" s="144"/>
      <c r="E5" s="144"/>
      <c r="F5" s="144"/>
      <c r="G5" s="147" t="s">
        <v>32</v>
      </c>
      <c r="H5" s="147" t="s">
        <v>28</v>
      </c>
      <c r="I5" s="145" t="s">
        <v>63</v>
      </c>
    </row>
    <row r="6" spans="1:9" s="27" customFormat="1" ht="83.25" customHeight="1">
      <c r="A6" s="148"/>
      <c r="B6" s="149"/>
      <c r="C6" s="64" t="s">
        <v>84</v>
      </c>
      <c r="D6" s="65" t="s">
        <v>85</v>
      </c>
      <c r="E6" s="65" t="s">
        <v>86</v>
      </c>
      <c r="F6" s="64" t="s">
        <v>87</v>
      </c>
      <c r="G6" s="148"/>
      <c r="H6" s="148"/>
      <c r="I6" s="145"/>
    </row>
    <row r="7" spans="1:9" s="6" customFormat="1" ht="15">
      <c r="A7" s="24">
        <v>257</v>
      </c>
      <c r="B7" s="66"/>
      <c r="C7" s="66"/>
      <c r="D7" s="66"/>
      <c r="E7" s="66"/>
      <c r="F7" s="66"/>
      <c r="G7" s="57">
        <f>G8+G36+G44+G49+G54+G59+G64+G72</f>
        <v>35442.28</v>
      </c>
      <c r="H7" s="57">
        <f>H8+H36+H44+H49+H54+H59+H64+H72</f>
        <v>8407.27</v>
      </c>
      <c r="I7" s="59">
        <f>G7-H7</f>
        <v>27035.01</v>
      </c>
    </row>
    <row r="8" spans="1:9" s="6" customFormat="1" ht="30">
      <c r="A8" s="60"/>
      <c r="B8" s="114" t="s">
        <v>69</v>
      </c>
      <c r="C8" s="115">
        <v>1</v>
      </c>
      <c r="D8" s="115"/>
      <c r="E8" s="116"/>
      <c r="F8" s="117"/>
      <c r="G8" s="118">
        <f>G9+G13+G20+G32</f>
        <v>8998.869999999999</v>
      </c>
      <c r="H8" s="118">
        <f>H9+H13+H20+H32</f>
        <v>3919.35</v>
      </c>
      <c r="I8" s="118">
        <f>G8-H8</f>
        <v>5079.519999999999</v>
      </c>
    </row>
    <row r="9" spans="1:9" ht="54" customHeight="1">
      <c r="A9" s="28"/>
      <c r="B9" s="103" t="s">
        <v>88</v>
      </c>
      <c r="C9" s="124">
        <v>1</v>
      </c>
      <c r="D9" s="124">
        <v>2</v>
      </c>
      <c r="E9" s="125"/>
      <c r="F9" s="126"/>
      <c r="G9" s="50">
        <f>G10</f>
        <v>1406.34</v>
      </c>
      <c r="H9" s="50">
        <f>H10</f>
        <v>602.57</v>
      </c>
      <c r="I9" s="50">
        <f>G9-H9</f>
        <v>803.7699999999999</v>
      </c>
    </row>
    <row r="10" spans="1:9" ht="15">
      <c r="A10" s="28"/>
      <c r="B10" s="63" t="s">
        <v>33</v>
      </c>
      <c r="C10" s="67">
        <v>1</v>
      </c>
      <c r="D10" s="67">
        <v>2</v>
      </c>
      <c r="E10" s="68" t="s">
        <v>89</v>
      </c>
      <c r="F10" s="69"/>
      <c r="G10" s="100">
        <f>G11</f>
        <v>1406.34</v>
      </c>
      <c r="H10" s="100">
        <f>H11</f>
        <v>602.57</v>
      </c>
      <c r="I10" s="102">
        <f aca="true" t="shared" si="0" ref="I10:I60">G10-H10</f>
        <v>803.7699999999999</v>
      </c>
    </row>
    <row r="11" spans="1:9" ht="90">
      <c r="A11" s="28"/>
      <c r="B11" s="63" t="s">
        <v>78</v>
      </c>
      <c r="C11" s="67">
        <v>1</v>
      </c>
      <c r="D11" s="67">
        <v>2</v>
      </c>
      <c r="E11" s="68" t="s">
        <v>89</v>
      </c>
      <c r="F11" s="69">
        <v>100</v>
      </c>
      <c r="G11" s="99">
        <f>12:12</f>
        <v>1406.34</v>
      </c>
      <c r="H11" s="99">
        <f>12:12</f>
        <v>602.57</v>
      </c>
      <c r="I11" s="102">
        <f t="shared" si="0"/>
        <v>803.7699999999999</v>
      </c>
    </row>
    <row r="12" spans="1:9" ht="44.25" customHeight="1">
      <c r="A12" s="28"/>
      <c r="B12" s="63" t="s">
        <v>90</v>
      </c>
      <c r="C12" s="67">
        <v>1</v>
      </c>
      <c r="D12" s="67">
        <v>2</v>
      </c>
      <c r="E12" s="68" t="s">
        <v>89</v>
      </c>
      <c r="F12" s="69">
        <v>120</v>
      </c>
      <c r="G12" s="99">
        <v>1406.34</v>
      </c>
      <c r="H12" s="99">
        <v>602.57</v>
      </c>
      <c r="I12" s="99">
        <f>G12-H12</f>
        <v>803.7699999999999</v>
      </c>
    </row>
    <row r="13" spans="1:9" ht="74.25" customHeight="1">
      <c r="A13" s="28"/>
      <c r="B13" s="119" t="s">
        <v>92</v>
      </c>
      <c r="C13" s="120">
        <v>1</v>
      </c>
      <c r="D13" s="120">
        <v>3</v>
      </c>
      <c r="E13" s="121"/>
      <c r="F13" s="122"/>
      <c r="G13" s="123">
        <f>G14+G17</f>
        <v>1262.3899999999999</v>
      </c>
      <c r="H13" s="123">
        <f>H14+H17</f>
        <v>568.72</v>
      </c>
      <c r="I13" s="123">
        <f t="shared" si="0"/>
        <v>693.6699999999998</v>
      </c>
    </row>
    <row r="14" spans="1:9" ht="30">
      <c r="A14" s="28"/>
      <c r="B14" s="63" t="s">
        <v>94</v>
      </c>
      <c r="C14" s="67">
        <v>1</v>
      </c>
      <c r="D14" s="67">
        <v>3</v>
      </c>
      <c r="E14" s="68" t="s">
        <v>93</v>
      </c>
      <c r="F14" s="69"/>
      <c r="G14" s="99">
        <f>G15</f>
        <v>779.43</v>
      </c>
      <c r="H14" s="102">
        <f>H15</f>
        <v>349.79</v>
      </c>
      <c r="I14" s="102">
        <f t="shared" si="0"/>
        <v>429.63999999999993</v>
      </c>
    </row>
    <row r="15" spans="1:9" ht="90">
      <c r="A15" s="28"/>
      <c r="B15" s="63" t="s">
        <v>78</v>
      </c>
      <c r="C15" s="67">
        <v>1</v>
      </c>
      <c r="D15" s="67">
        <v>3</v>
      </c>
      <c r="E15" s="68" t="s">
        <v>93</v>
      </c>
      <c r="F15" s="69">
        <v>100</v>
      </c>
      <c r="G15" s="99">
        <f>G16</f>
        <v>779.43</v>
      </c>
      <c r="H15" s="99">
        <f>H16</f>
        <v>349.79</v>
      </c>
      <c r="I15" s="102">
        <f t="shared" si="0"/>
        <v>429.63999999999993</v>
      </c>
    </row>
    <row r="16" spans="1:9" ht="56.25" customHeight="1">
      <c r="A16" s="28"/>
      <c r="B16" s="63" t="s">
        <v>95</v>
      </c>
      <c r="C16" s="67">
        <v>1</v>
      </c>
      <c r="D16" s="67">
        <v>3</v>
      </c>
      <c r="E16" s="68" t="s">
        <v>93</v>
      </c>
      <c r="F16" s="69">
        <v>120</v>
      </c>
      <c r="G16" s="99">
        <v>779.43</v>
      </c>
      <c r="H16" s="99">
        <v>349.79</v>
      </c>
      <c r="I16" s="99">
        <f>G16-H16</f>
        <v>429.63999999999993</v>
      </c>
    </row>
    <row r="17" spans="1:9" ht="30">
      <c r="A17" s="28"/>
      <c r="B17" s="63" t="s">
        <v>81</v>
      </c>
      <c r="C17" s="67">
        <v>1</v>
      </c>
      <c r="D17" s="67">
        <v>3</v>
      </c>
      <c r="E17" s="70" t="s">
        <v>79</v>
      </c>
      <c r="F17" s="69"/>
      <c r="G17" s="100">
        <f>G18</f>
        <v>482.96</v>
      </c>
      <c r="H17" s="100">
        <f>H18</f>
        <v>218.93</v>
      </c>
      <c r="I17" s="102">
        <f t="shared" si="0"/>
        <v>264.03</v>
      </c>
    </row>
    <row r="18" spans="1:9" ht="90">
      <c r="A18" s="28"/>
      <c r="B18" s="63" t="s">
        <v>78</v>
      </c>
      <c r="C18" s="67">
        <v>1</v>
      </c>
      <c r="D18" s="67">
        <v>3</v>
      </c>
      <c r="E18" s="70" t="s">
        <v>79</v>
      </c>
      <c r="F18" s="69">
        <v>100</v>
      </c>
      <c r="G18" s="99">
        <f>G19</f>
        <v>482.96</v>
      </c>
      <c r="H18" s="99">
        <f>H19</f>
        <v>218.93</v>
      </c>
      <c r="I18" s="99">
        <f t="shared" si="0"/>
        <v>264.03</v>
      </c>
    </row>
    <row r="19" spans="1:9" ht="49.5" customHeight="1">
      <c r="A19" s="28"/>
      <c r="B19" s="63" t="s">
        <v>90</v>
      </c>
      <c r="C19" s="67">
        <v>1</v>
      </c>
      <c r="D19" s="67">
        <v>3</v>
      </c>
      <c r="E19" s="70" t="s">
        <v>79</v>
      </c>
      <c r="F19" s="69">
        <v>120</v>
      </c>
      <c r="G19" s="99">
        <v>482.96</v>
      </c>
      <c r="H19" s="102">
        <v>218.93</v>
      </c>
      <c r="I19" s="102">
        <f t="shared" si="0"/>
        <v>264.03</v>
      </c>
    </row>
    <row r="20" spans="1:9" ht="72" customHeight="1">
      <c r="A20" s="28"/>
      <c r="B20" s="119" t="s">
        <v>96</v>
      </c>
      <c r="C20" s="120">
        <v>1</v>
      </c>
      <c r="D20" s="120">
        <v>4</v>
      </c>
      <c r="E20" s="121"/>
      <c r="F20" s="122"/>
      <c r="G20" s="123">
        <f>G21</f>
        <v>6080.139999999999</v>
      </c>
      <c r="H20" s="123">
        <f>H21</f>
        <v>2678.06</v>
      </c>
      <c r="I20" s="123">
        <f>G20-H20</f>
        <v>3402.0799999999995</v>
      </c>
    </row>
    <row r="21" spans="1:9" ht="38.25" customHeight="1">
      <c r="A21" s="28"/>
      <c r="B21" s="63" t="s">
        <v>80</v>
      </c>
      <c r="C21" s="67">
        <v>1</v>
      </c>
      <c r="D21" s="67">
        <v>4</v>
      </c>
      <c r="E21" s="70" t="s">
        <v>79</v>
      </c>
      <c r="F21" s="69"/>
      <c r="G21" s="99">
        <f>G22+G26+G28</f>
        <v>6080.139999999999</v>
      </c>
      <c r="H21" s="99">
        <f>H22+H26+H28</f>
        <v>2678.06</v>
      </c>
      <c r="I21" s="99">
        <f>G21-H21</f>
        <v>3402.0799999999995</v>
      </c>
    </row>
    <row r="22" spans="1:9" ht="90">
      <c r="A22" s="28"/>
      <c r="B22" s="63" t="s">
        <v>78</v>
      </c>
      <c r="C22" s="67">
        <v>1</v>
      </c>
      <c r="D22" s="67">
        <v>4</v>
      </c>
      <c r="E22" s="70" t="s">
        <v>79</v>
      </c>
      <c r="F22" s="69">
        <v>100</v>
      </c>
      <c r="G22" s="99">
        <f>G23</f>
        <v>4903.219999999999</v>
      </c>
      <c r="H22" s="99">
        <f>H23</f>
        <v>2262.38</v>
      </c>
      <c r="I22" s="102">
        <f t="shared" si="0"/>
        <v>2640.8399999999992</v>
      </c>
    </row>
    <row r="23" spans="1:9" ht="30" customHeight="1">
      <c r="A23" s="28"/>
      <c r="B23" s="63" t="s">
        <v>90</v>
      </c>
      <c r="C23" s="67">
        <v>1</v>
      </c>
      <c r="D23" s="67">
        <v>4</v>
      </c>
      <c r="E23" s="70" t="s">
        <v>79</v>
      </c>
      <c r="F23" s="69">
        <v>120</v>
      </c>
      <c r="G23" s="100">
        <f>G24+G25</f>
        <v>4903.219999999999</v>
      </c>
      <c r="H23" s="100">
        <f>H24+H25</f>
        <v>2262.38</v>
      </c>
      <c r="I23" s="102">
        <f t="shared" si="0"/>
        <v>2640.8399999999992</v>
      </c>
    </row>
    <row r="24" spans="1:9" ht="61.5" customHeight="1">
      <c r="A24" s="28"/>
      <c r="B24" s="63" t="s">
        <v>91</v>
      </c>
      <c r="C24" s="67">
        <v>1</v>
      </c>
      <c r="D24" s="67">
        <v>4</v>
      </c>
      <c r="E24" s="70" t="s">
        <v>79</v>
      </c>
      <c r="F24" s="69">
        <v>121</v>
      </c>
      <c r="G24" s="99">
        <v>4902.86</v>
      </c>
      <c r="H24" s="99">
        <v>2262.38</v>
      </c>
      <c r="I24" s="99">
        <f>G24-H24</f>
        <v>2640.4799999999996</v>
      </c>
    </row>
    <row r="25" spans="1:9" ht="58.5" customHeight="1">
      <c r="A25" s="28"/>
      <c r="B25" s="63" t="s">
        <v>97</v>
      </c>
      <c r="C25" s="67">
        <v>1</v>
      </c>
      <c r="D25" s="67">
        <v>4</v>
      </c>
      <c r="E25" s="70" t="s">
        <v>79</v>
      </c>
      <c r="F25" s="69">
        <v>122</v>
      </c>
      <c r="G25" s="104">
        <v>0.36</v>
      </c>
      <c r="H25" s="99">
        <v>0</v>
      </c>
      <c r="I25" s="99">
        <f t="shared" si="0"/>
        <v>0.36</v>
      </c>
    </row>
    <row r="26" spans="1:9" ht="42.75" customHeight="1">
      <c r="A26" s="28"/>
      <c r="B26" s="63" t="s">
        <v>98</v>
      </c>
      <c r="C26" s="67">
        <v>1</v>
      </c>
      <c r="D26" s="67">
        <v>4</v>
      </c>
      <c r="E26" s="70" t="s">
        <v>79</v>
      </c>
      <c r="F26" s="69">
        <v>200</v>
      </c>
      <c r="G26" s="100">
        <f>G27</f>
        <v>1106.52</v>
      </c>
      <c r="H26" s="102">
        <f>H27</f>
        <v>385.39</v>
      </c>
      <c r="I26" s="102">
        <f>I27</f>
        <v>0</v>
      </c>
    </row>
    <row r="27" spans="1:9" ht="56.25" customHeight="1">
      <c r="A27" s="30"/>
      <c r="B27" s="63" t="s">
        <v>99</v>
      </c>
      <c r="C27" s="67">
        <v>1</v>
      </c>
      <c r="D27" s="67">
        <v>4</v>
      </c>
      <c r="E27" s="70" t="s">
        <v>79</v>
      </c>
      <c r="F27" s="69">
        <v>240</v>
      </c>
      <c r="G27" s="100">
        <v>1106.52</v>
      </c>
      <c r="H27" s="102">
        <v>385.39</v>
      </c>
      <c r="I27" s="102">
        <v>0</v>
      </c>
    </row>
    <row r="28" spans="1:9" ht="25.5" customHeight="1">
      <c r="A28" s="29"/>
      <c r="B28" s="63" t="s">
        <v>100</v>
      </c>
      <c r="C28" s="67">
        <v>1</v>
      </c>
      <c r="D28" s="67">
        <v>4</v>
      </c>
      <c r="E28" s="70" t="s">
        <v>79</v>
      </c>
      <c r="F28" s="69">
        <v>800</v>
      </c>
      <c r="G28" s="99">
        <f>G29</f>
        <v>70.4</v>
      </c>
      <c r="H28" s="99">
        <f>H29</f>
        <v>30.29</v>
      </c>
      <c r="I28" s="99">
        <f t="shared" si="0"/>
        <v>40.11000000000001</v>
      </c>
    </row>
    <row r="29" spans="1:9" ht="27.75" customHeight="1">
      <c r="A29" s="28"/>
      <c r="B29" s="63" t="s">
        <v>101</v>
      </c>
      <c r="C29" s="67">
        <v>1</v>
      </c>
      <c r="D29" s="67">
        <v>4</v>
      </c>
      <c r="E29" s="70" t="s">
        <v>79</v>
      </c>
      <c r="F29" s="69">
        <v>850</v>
      </c>
      <c r="G29" s="100">
        <f>G30+G31</f>
        <v>70.4</v>
      </c>
      <c r="H29" s="100">
        <f>H30+H31</f>
        <v>30.29</v>
      </c>
      <c r="I29" s="102">
        <f t="shared" si="0"/>
        <v>40.11000000000001</v>
      </c>
    </row>
    <row r="30" spans="1:9" ht="39" customHeight="1">
      <c r="A30" s="28"/>
      <c r="B30" s="63" t="s">
        <v>102</v>
      </c>
      <c r="C30" s="67">
        <v>1</v>
      </c>
      <c r="D30" s="67">
        <v>4</v>
      </c>
      <c r="E30" s="70" t="s">
        <v>79</v>
      </c>
      <c r="F30" s="69">
        <v>851</v>
      </c>
      <c r="G30" s="100">
        <v>56</v>
      </c>
      <c r="H30" s="102">
        <v>25.05</v>
      </c>
      <c r="I30" s="102">
        <f t="shared" si="0"/>
        <v>30.95</v>
      </c>
    </row>
    <row r="31" spans="1:9" ht="30" customHeight="1">
      <c r="A31" s="28"/>
      <c r="B31" s="63" t="s">
        <v>103</v>
      </c>
      <c r="C31" s="67">
        <v>1</v>
      </c>
      <c r="D31" s="67">
        <v>4</v>
      </c>
      <c r="E31" s="70" t="s">
        <v>79</v>
      </c>
      <c r="F31" s="69">
        <v>852</v>
      </c>
      <c r="G31" s="99">
        <v>14.4</v>
      </c>
      <c r="H31" s="99">
        <v>5.24</v>
      </c>
      <c r="I31" s="99">
        <f>G31-H31</f>
        <v>9.16</v>
      </c>
    </row>
    <row r="32" spans="1:9" ht="15">
      <c r="A32" s="31"/>
      <c r="B32" s="119" t="s">
        <v>34</v>
      </c>
      <c r="C32" s="120">
        <v>1</v>
      </c>
      <c r="D32" s="120">
        <v>11</v>
      </c>
      <c r="E32" s="121"/>
      <c r="F32" s="122"/>
      <c r="G32" s="118">
        <f aca="true" t="shared" si="1" ref="G32:H34">G33</f>
        <v>250</v>
      </c>
      <c r="H32" s="118">
        <f t="shared" si="1"/>
        <v>70</v>
      </c>
      <c r="I32" s="118">
        <f t="shared" si="0"/>
        <v>180</v>
      </c>
    </row>
    <row r="33" spans="1:9" ht="27" customHeight="1">
      <c r="A33" s="28"/>
      <c r="B33" s="63" t="s">
        <v>105</v>
      </c>
      <c r="C33" s="67">
        <v>1</v>
      </c>
      <c r="D33" s="67">
        <v>11</v>
      </c>
      <c r="E33" s="71" t="s">
        <v>104</v>
      </c>
      <c r="F33" s="69"/>
      <c r="G33" s="50">
        <f t="shared" si="1"/>
        <v>250</v>
      </c>
      <c r="H33" s="62">
        <f t="shared" si="1"/>
        <v>70</v>
      </c>
      <c r="I33" s="62">
        <f t="shared" si="0"/>
        <v>180</v>
      </c>
    </row>
    <row r="34" spans="1:9" ht="15">
      <c r="A34" s="28"/>
      <c r="B34" s="63" t="s">
        <v>100</v>
      </c>
      <c r="C34" s="67">
        <v>1</v>
      </c>
      <c r="D34" s="67">
        <v>11</v>
      </c>
      <c r="E34" s="71" t="s">
        <v>104</v>
      </c>
      <c r="F34" s="69">
        <v>800</v>
      </c>
      <c r="G34" s="50">
        <f t="shared" si="1"/>
        <v>250</v>
      </c>
      <c r="H34" s="50">
        <f t="shared" si="1"/>
        <v>70</v>
      </c>
      <c r="I34" s="62">
        <f t="shared" si="0"/>
        <v>180</v>
      </c>
    </row>
    <row r="35" spans="1:9" ht="15">
      <c r="A35" s="28"/>
      <c r="B35" s="63" t="s">
        <v>106</v>
      </c>
      <c r="C35" s="67">
        <v>1</v>
      </c>
      <c r="D35" s="67">
        <v>11</v>
      </c>
      <c r="E35" s="71" t="s">
        <v>104</v>
      </c>
      <c r="F35" s="69">
        <v>870</v>
      </c>
      <c r="G35" s="50">
        <v>250</v>
      </c>
      <c r="H35" s="50">
        <v>70</v>
      </c>
      <c r="I35" s="50">
        <f>G35-H35</f>
        <v>180</v>
      </c>
    </row>
    <row r="36" spans="1:9" ht="15">
      <c r="A36" s="28"/>
      <c r="B36" s="127" t="s">
        <v>68</v>
      </c>
      <c r="C36" s="96">
        <v>2</v>
      </c>
      <c r="D36" s="96"/>
      <c r="E36" s="97"/>
      <c r="F36" s="98"/>
      <c r="G36" s="118">
        <f>G37</f>
        <v>336.39</v>
      </c>
      <c r="H36" s="118">
        <f>H37</f>
        <v>121.72</v>
      </c>
      <c r="I36" s="118">
        <f t="shared" si="0"/>
        <v>214.67</v>
      </c>
    </row>
    <row r="37" spans="1:9" ht="33" customHeight="1">
      <c r="A37" s="28"/>
      <c r="B37" s="72" t="s">
        <v>107</v>
      </c>
      <c r="C37" s="73">
        <v>2</v>
      </c>
      <c r="D37" s="73">
        <v>3</v>
      </c>
      <c r="E37" s="74"/>
      <c r="F37" s="75"/>
      <c r="G37" s="99">
        <f>G38</f>
        <v>336.39</v>
      </c>
      <c r="H37" s="102">
        <f>H38</f>
        <v>121.72</v>
      </c>
      <c r="I37" s="102">
        <f t="shared" si="0"/>
        <v>214.67</v>
      </c>
    </row>
    <row r="38" spans="1:9" ht="45">
      <c r="A38" s="28"/>
      <c r="B38" s="76" t="s">
        <v>35</v>
      </c>
      <c r="C38" s="77">
        <v>2</v>
      </c>
      <c r="D38" s="77">
        <v>3</v>
      </c>
      <c r="E38" s="78" t="s">
        <v>127</v>
      </c>
      <c r="F38" s="79"/>
      <c r="G38" s="99">
        <f>G39+G42</f>
        <v>336.39</v>
      </c>
      <c r="H38" s="99">
        <f>H39+H42</f>
        <v>121.72</v>
      </c>
      <c r="I38" s="102">
        <f t="shared" si="0"/>
        <v>214.67</v>
      </c>
    </row>
    <row r="39" spans="1:9" ht="45">
      <c r="A39" s="28"/>
      <c r="B39" s="63" t="s">
        <v>90</v>
      </c>
      <c r="C39" s="77">
        <v>2</v>
      </c>
      <c r="D39" s="77">
        <v>3</v>
      </c>
      <c r="E39" s="78" t="s">
        <v>127</v>
      </c>
      <c r="F39" s="79">
        <v>120</v>
      </c>
      <c r="G39" s="99">
        <f>G40+G41</f>
        <v>302.5</v>
      </c>
      <c r="H39" s="99">
        <f>H40+H41</f>
        <v>121.72</v>
      </c>
      <c r="I39" s="102">
        <f t="shared" si="0"/>
        <v>180.78</v>
      </c>
    </row>
    <row r="40" spans="1:9" ht="57" customHeight="1">
      <c r="A40" s="28"/>
      <c r="B40" s="63" t="s">
        <v>91</v>
      </c>
      <c r="C40" s="77">
        <v>2</v>
      </c>
      <c r="D40" s="77">
        <v>3</v>
      </c>
      <c r="E40" s="78" t="s">
        <v>127</v>
      </c>
      <c r="F40" s="79">
        <v>121</v>
      </c>
      <c r="G40" s="100">
        <v>292.5</v>
      </c>
      <c r="H40" s="102">
        <v>118.72</v>
      </c>
      <c r="I40" s="102">
        <f t="shared" si="0"/>
        <v>173.78</v>
      </c>
    </row>
    <row r="41" spans="1:9" ht="66.75" customHeight="1">
      <c r="A41" s="28"/>
      <c r="B41" s="63" t="s">
        <v>97</v>
      </c>
      <c r="C41" s="77">
        <v>2</v>
      </c>
      <c r="D41" s="77">
        <v>3</v>
      </c>
      <c r="E41" s="78" t="s">
        <v>127</v>
      </c>
      <c r="F41" s="79">
        <v>122</v>
      </c>
      <c r="G41" s="99">
        <v>10</v>
      </c>
      <c r="H41" s="102">
        <v>3</v>
      </c>
      <c r="I41" s="102">
        <f t="shared" si="0"/>
        <v>7</v>
      </c>
    </row>
    <row r="42" spans="1:9" ht="30">
      <c r="A42" s="28"/>
      <c r="B42" s="63" t="s">
        <v>98</v>
      </c>
      <c r="C42" s="77">
        <v>2</v>
      </c>
      <c r="D42" s="77">
        <v>3</v>
      </c>
      <c r="E42" s="78" t="s">
        <v>127</v>
      </c>
      <c r="F42" s="69">
        <v>200</v>
      </c>
      <c r="G42" s="99">
        <f>G43</f>
        <v>33.89</v>
      </c>
      <c r="H42" s="99">
        <f>H43</f>
        <v>0</v>
      </c>
      <c r="I42" s="102">
        <f t="shared" si="0"/>
        <v>33.89</v>
      </c>
    </row>
    <row r="43" spans="1:9" ht="43.5" customHeight="1">
      <c r="A43" s="28"/>
      <c r="B43" s="63" t="s">
        <v>99</v>
      </c>
      <c r="C43" s="77">
        <v>2</v>
      </c>
      <c r="D43" s="77">
        <v>3</v>
      </c>
      <c r="E43" s="78" t="s">
        <v>127</v>
      </c>
      <c r="F43" s="69">
        <v>240</v>
      </c>
      <c r="G43" s="50">
        <v>33.89</v>
      </c>
      <c r="H43" s="62">
        <v>0</v>
      </c>
      <c r="I43" s="62">
        <f t="shared" si="0"/>
        <v>33.89</v>
      </c>
    </row>
    <row r="44" spans="1:9" ht="15">
      <c r="A44" s="28"/>
      <c r="B44" s="128" t="s">
        <v>70</v>
      </c>
      <c r="C44" s="129">
        <v>4</v>
      </c>
      <c r="D44" s="129"/>
      <c r="E44" s="130"/>
      <c r="F44" s="131"/>
      <c r="G44" s="118">
        <f aca="true" t="shared" si="2" ref="G44:H47">G45</f>
        <v>59.57</v>
      </c>
      <c r="H44" s="118">
        <f t="shared" si="2"/>
        <v>0</v>
      </c>
      <c r="I44" s="118">
        <f t="shared" si="0"/>
        <v>59.57</v>
      </c>
    </row>
    <row r="45" spans="1:9" ht="15">
      <c r="A45" s="28"/>
      <c r="B45" s="76" t="s">
        <v>108</v>
      </c>
      <c r="C45" s="77">
        <v>4</v>
      </c>
      <c r="D45" s="77">
        <v>1</v>
      </c>
      <c r="E45" s="80"/>
      <c r="F45" s="79"/>
      <c r="G45" s="99">
        <f t="shared" si="2"/>
        <v>59.57</v>
      </c>
      <c r="H45" s="102">
        <f t="shared" si="2"/>
        <v>0</v>
      </c>
      <c r="I45" s="102">
        <f t="shared" si="0"/>
        <v>59.57</v>
      </c>
    </row>
    <row r="46" spans="1:9" ht="58.5" customHeight="1">
      <c r="A46" s="31"/>
      <c r="B46" s="105" t="s">
        <v>36</v>
      </c>
      <c r="C46" s="77">
        <v>4</v>
      </c>
      <c r="D46" s="77">
        <v>1</v>
      </c>
      <c r="E46" s="80" t="s">
        <v>109</v>
      </c>
      <c r="F46" s="79"/>
      <c r="G46" s="99">
        <f t="shared" si="2"/>
        <v>59.57</v>
      </c>
      <c r="H46" s="99">
        <f t="shared" si="2"/>
        <v>0</v>
      </c>
      <c r="I46" s="102">
        <f t="shared" si="0"/>
        <v>59.57</v>
      </c>
    </row>
    <row r="47" spans="1:9" ht="46.5" customHeight="1">
      <c r="A47" s="28"/>
      <c r="B47" s="106" t="s">
        <v>98</v>
      </c>
      <c r="C47" s="77">
        <v>4</v>
      </c>
      <c r="D47" s="77">
        <v>1</v>
      </c>
      <c r="E47" s="80" t="s">
        <v>109</v>
      </c>
      <c r="F47" s="79">
        <v>200</v>
      </c>
      <c r="G47" s="99">
        <f t="shared" si="2"/>
        <v>59.57</v>
      </c>
      <c r="H47" s="99">
        <f t="shared" si="2"/>
        <v>0</v>
      </c>
      <c r="I47" s="99">
        <f>G47-H47</f>
        <v>59.57</v>
      </c>
    </row>
    <row r="48" spans="1:9" ht="49.5" customHeight="1">
      <c r="A48" s="28"/>
      <c r="B48" s="107" t="s">
        <v>99</v>
      </c>
      <c r="C48" s="77">
        <v>4</v>
      </c>
      <c r="D48" s="77">
        <v>1</v>
      </c>
      <c r="E48" s="80" t="s">
        <v>109</v>
      </c>
      <c r="F48" s="79">
        <v>240</v>
      </c>
      <c r="G48" s="99">
        <v>59.57</v>
      </c>
      <c r="H48" s="99">
        <v>0</v>
      </c>
      <c r="I48" s="99">
        <f>G48-H48</f>
        <v>59.57</v>
      </c>
    </row>
    <row r="49" spans="1:9" ht="33" customHeight="1">
      <c r="A49" s="28"/>
      <c r="B49" s="132" t="s">
        <v>71</v>
      </c>
      <c r="C49" s="96">
        <v>5</v>
      </c>
      <c r="D49" s="96"/>
      <c r="E49" s="97"/>
      <c r="F49" s="98"/>
      <c r="G49" s="118">
        <f aca="true" t="shared" si="3" ref="G49:H52">G50</f>
        <v>8528</v>
      </c>
      <c r="H49" s="118">
        <f t="shared" si="3"/>
        <v>622.17</v>
      </c>
      <c r="I49" s="118">
        <f t="shared" si="0"/>
        <v>7905.83</v>
      </c>
    </row>
    <row r="50" spans="1:9" ht="15">
      <c r="A50" s="28"/>
      <c r="B50" s="133" t="s">
        <v>110</v>
      </c>
      <c r="C50" s="134">
        <v>5</v>
      </c>
      <c r="D50" s="134">
        <v>3</v>
      </c>
      <c r="E50" s="135"/>
      <c r="F50" s="81"/>
      <c r="G50" s="99">
        <f t="shared" si="3"/>
        <v>8528</v>
      </c>
      <c r="H50" s="102">
        <f t="shared" si="3"/>
        <v>622.17</v>
      </c>
      <c r="I50" s="102">
        <f t="shared" si="0"/>
        <v>7905.83</v>
      </c>
    </row>
    <row r="51" spans="1:9" ht="90">
      <c r="A51" s="28"/>
      <c r="B51" s="108" t="s">
        <v>112</v>
      </c>
      <c r="C51" s="82">
        <v>5</v>
      </c>
      <c r="D51" s="82">
        <v>3</v>
      </c>
      <c r="E51" s="83" t="s">
        <v>111</v>
      </c>
      <c r="F51" s="84"/>
      <c r="G51" s="99">
        <f t="shared" si="3"/>
        <v>8528</v>
      </c>
      <c r="H51" s="99">
        <f t="shared" si="3"/>
        <v>622.17</v>
      </c>
      <c r="I51" s="99">
        <f>G51-H51</f>
        <v>7905.83</v>
      </c>
    </row>
    <row r="52" spans="1:9" ht="30">
      <c r="A52" s="28"/>
      <c r="B52" s="109" t="s">
        <v>98</v>
      </c>
      <c r="C52" s="82">
        <v>5</v>
      </c>
      <c r="D52" s="82">
        <v>3</v>
      </c>
      <c r="E52" s="83" t="s">
        <v>111</v>
      </c>
      <c r="F52" s="84">
        <v>200</v>
      </c>
      <c r="G52" s="99">
        <f t="shared" si="3"/>
        <v>8528</v>
      </c>
      <c r="H52" s="99">
        <f t="shared" si="3"/>
        <v>622.17</v>
      </c>
      <c r="I52" s="99">
        <f t="shared" si="0"/>
        <v>7905.83</v>
      </c>
    </row>
    <row r="53" spans="1:9" ht="45">
      <c r="A53" s="28"/>
      <c r="B53" s="109" t="s">
        <v>99</v>
      </c>
      <c r="C53" s="82">
        <v>5</v>
      </c>
      <c r="D53" s="82">
        <v>3</v>
      </c>
      <c r="E53" s="83" t="s">
        <v>111</v>
      </c>
      <c r="F53" s="84">
        <v>240</v>
      </c>
      <c r="G53" s="99">
        <v>8528</v>
      </c>
      <c r="H53" s="99">
        <v>622.17</v>
      </c>
      <c r="I53" s="99">
        <f t="shared" si="0"/>
        <v>7905.83</v>
      </c>
    </row>
    <row r="54" spans="1:9" ht="15">
      <c r="A54" s="28"/>
      <c r="B54" s="132" t="s">
        <v>72</v>
      </c>
      <c r="C54" s="96">
        <v>7</v>
      </c>
      <c r="D54" s="96"/>
      <c r="E54" s="97"/>
      <c r="F54" s="98"/>
      <c r="G54" s="118">
        <f>G55</f>
        <v>85.23</v>
      </c>
      <c r="H54" s="118">
        <f>H55</f>
        <v>38.27</v>
      </c>
      <c r="I54" s="118">
        <f t="shared" si="0"/>
        <v>46.96</v>
      </c>
    </row>
    <row r="55" spans="1:9" ht="30">
      <c r="A55" s="28"/>
      <c r="B55" s="110" t="s">
        <v>113</v>
      </c>
      <c r="C55" s="85">
        <v>7</v>
      </c>
      <c r="D55" s="85">
        <v>7</v>
      </c>
      <c r="E55" s="86"/>
      <c r="F55" s="87"/>
      <c r="G55" s="99">
        <f>G56</f>
        <v>85.23</v>
      </c>
      <c r="H55" s="99">
        <f aca="true" t="shared" si="4" ref="G55:H57">H56</f>
        <v>38.27</v>
      </c>
      <c r="I55" s="99">
        <f>G55-H55</f>
        <v>46.96</v>
      </c>
    </row>
    <row r="56" spans="1:9" ht="75">
      <c r="A56" s="28"/>
      <c r="B56" s="109" t="s">
        <v>115</v>
      </c>
      <c r="C56" s="73">
        <v>7</v>
      </c>
      <c r="D56" s="73">
        <v>7</v>
      </c>
      <c r="E56" s="80" t="s">
        <v>114</v>
      </c>
      <c r="F56" s="88"/>
      <c r="G56" s="99">
        <f>G57</f>
        <v>85.23</v>
      </c>
      <c r="H56" s="99">
        <f>H57</f>
        <v>38.27</v>
      </c>
      <c r="I56" s="99">
        <f t="shared" si="0"/>
        <v>46.96</v>
      </c>
    </row>
    <row r="57" spans="1:9" ht="30">
      <c r="A57" s="28"/>
      <c r="B57" s="109" t="s">
        <v>98</v>
      </c>
      <c r="C57" s="73">
        <v>7</v>
      </c>
      <c r="D57" s="73">
        <v>7</v>
      </c>
      <c r="E57" s="80" t="s">
        <v>114</v>
      </c>
      <c r="F57" s="88">
        <v>200</v>
      </c>
      <c r="G57" s="99">
        <f t="shared" si="4"/>
        <v>85.23</v>
      </c>
      <c r="H57" s="99">
        <f t="shared" si="4"/>
        <v>38.27</v>
      </c>
      <c r="I57" s="99">
        <f t="shared" si="0"/>
        <v>46.96</v>
      </c>
    </row>
    <row r="58" spans="1:9" ht="45">
      <c r="A58" s="30"/>
      <c r="B58" s="109" t="s">
        <v>99</v>
      </c>
      <c r="C58" s="73">
        <v>7</v>
      </c>
      <c r="D58" s="73">
        <v>7</v>
      </c>
      <c r="E58" s="80" t="s">
        <v>114</v>
      </c>
      <c r="F58" s="88">
        <v>240</v>
      </c>
      <c r="G58" s="99">
        <v>85.23</v>
      </c>
      <c r="H58" s="99">
        <v>38.27</v>
      </c>
      <c r="I58" s="99">
        <f t="shared" si="0"/>
        <v>46.96</v>
      </c>
    </row>
    <row r="59" spans="1:9" ht="15">
      <c r="A59" s="28"/>
      <c r="B59" s="136" t="s">
        <v>73</v>
      </c>
      <c r="C59" s="129">
        <v>10</v>
      </c>
      <c r="D59" s="129"/>
      <c r="E59" s="130"/>
      <c r="F59" s="131"/>
      <c r="G59" s="118">
        <f aca="true" t="shared" si="5" ref="G59:H62">G60</f>
        <v>5699.83</v>
      </c>
      <c r="H59" s="118">
        <f t="shared" si="5"/>
        <v>3589.14</v>
      </c>
      <c r="I59" s="118">
        <f t="shared" si="0"/>
        <v>2110.69</v>
      </c>
    </row>
    <row r="60" spans="1:9" ht="30">
      <c r="A60" s="28"/>
      <c r="B60" s="111" t="s">
        <v>116</v>
      </c>
      <c r="C60" s="89">
        <v>10</v>
      </c>
      <c r="D60" s="89">
        <v>6</v>
      </c>
      <c r="E60" s="90"/>
      <c r="F60" s="91"/>
      <c r="G60" s="99">
        <f t="shared" si="5"/>
        <v>5699.83</v>
      </c>
      <c r="H60" s="99">
        <f t="shared" si="5"/>
        <v>3589.14</v>
      </c>
      <c r="I60" s="99">
        <f t="shared" si="0"/>
        <v>2110.69</v>
      </c>
    </row>
    <row r="61" spans="1:9" ht="75">
      <c r="A61" s="28"/>
      <c r="B61" s="111" t="s">
        <v>154</v>
      </c>
      <c r="C61" s="89">
        <v>10</v>
      </c>
      <c r="D61" s="89">
        <v>6</v>
      </c>
      <c r="E61" s="80" t="s">
        <v>117</v>
      </c>
      <c r="F61" s="91"/>
      <c r="G61" s="99">
        <f t="shared" si="5"/>
        <v>5699.83</v>
      </c>
      <c r="H61" s="99">
        <f t="shared" si="5"/>
        <v>3589.14</v>
      </c>
      <c r="I61" s="99">
        <f>G61-H61</f>
        <v>2110.69</v>
      </c>
    </row>
    <row r="62" spans="1:9" ht="30">
      <c r="A62" s="28"/>
      <c r="B62" s="109" t="s">
        <v>98</v>
      </c>
      <c r="C62" s="89">
        <v>10</v>
      </c>
      <c r="D62" s="89">
        <v>6</v>
      </c>
      <c r="E62" s="80" t="s">
        <v>117</v>
      </c>
      <c r="F62" s="88">
        <v>200</v>
      </c>
      <c r="G62" s="99">
        <f t="shared" si="5"/>
        <v>5699.83</v>
      </c>
      <c r="H62" s="99">
        <f t="shared" si="5"/>
        <v>3589.14</v>
      </c>
      <c r="I62" s="99">
        <f>G62-H62</f>
        <v>2110.69</v>
      </c>
    </row>
    <row r="63" spans="1:9" ht="45">
      <c r="A63" s="30"/>
      <c r="B63" s="109" t="s">
        <v>99</v>
      </c>
      <c r="C63" s="89">
        <v>10</v>
      </c>
      <c r="D63" s="89">
        <v>6</v>
      </c>
      <c r="E63" s="80" t="s">
        <v>117</v>
      </c>
      <c r="F63" s="88">
        <v>240</v>
      </c>
      <c r="G63" s="99">
        <v>5699.83</v>
      </c>
      <c r="H63" s="99">
        <v>3589.14</v>
      </c>
      <c r="I63" s="99">
        <f>G63-H63</f>
        <v>2110.69</v>
      </c>
    </row>
    <row r="64" spans="1:9" s="14" customFormat="1" ht="15">
      <c r="A64" s="112"/>
      <c r="B64" s="132" t="s">
        <v>37</v>
      </c>
      <c r="C64" s="96">
        <v>11</v>
      </c>
      <c r="D64" s="96"/>
      <c r="E64" s="97"/>
      <c r="F64" s="98"/>
      <c r="G64" s="118">
        <f>G65</f>
        <v>11659.39</v>
      </c>
      <c r="H64" s="118">
        <f>H65</f>
        <v>116.62</v>
      </c>
      <c r="I64" s="118">
        <f aca="true" t="shared" si="6" ref="I64:I75">G64-H64</f>
        <v>11542.769999999999</v>
      </c>
    </row>
    <row r="65" spans="1:9" s="14" customFormat="1" ht="15">
      <c r="A65" s="112"/>
      <c r="B65" s="109" t="s">
        <v>118</v>
      </c>
      <c r="C65" s="73">
        <v>11</v>
      </c>
      <c r="D65" s="73">
        <v>1</v>
      </c>
      <c r="E65" s="80"/>
      <c r="F65" s="88"/>
      <c r="G65" s="99">
        <f>G66+G69</f>
        <v>11659.39</v>
      </c>
      <c r="H65" s="99">
        <f>H66+H69</f>
        <v>116.62</v>
      </c>
      <c r="I65" s="101">
        <f t="shared" si="6"/>
        <v>11542.769999999999</v>
      </c>
    </row>
    <row r="66" spans="1:9" s="14" customFormat="1" ht="105">
      <c r="A66" s="112"/>
      <c r="B66" s="109" t="s">
        <v>120</v>
      </c>
      <c r="C66" s="73">
        <v>11</v>
      </c>
      <c r="D66" s="73">
        <v>1</v>
      </c>
      <c r="E66" s="80" t="s">
        <v>119</v>
      </c>
      <c r="F66" s="88"/>
      <c r="G66" s="99">
        <f>G67</f>
        <v>6721.08</v>
      </c>
      <c r="H66" s="99">
        <f>H67</f>
        <v>116.62</v>
      </c>
      <c r="I66" s="99">
        <f t="shared" si="6"/>
        <v>6604.46</v>
      </c>
    </row>
    <row r="67" spans="1:9" s="14" customFormat="1" ht="30">
      <c r="A67" s="112"/>
      <c r="B67" s="109" t="s">
        <v>98</v>
      </c>
      <c r="C67" s="73">
        <v>11</v>
      </c>
      <c r="D67" s="73">
        <v>1</v>
      </c>
      <c r="E67" s="80" t="s">
        <v>119</v>
      </c>
      <c r="F67" s="88">
        <v>200</v>
      </c>
      <c r="G67" s="99">
        <f>G68</f>
        <v>6721.08</v>
      </c>
      <c r="H67" s="99">
        <f>H68</f>
        <v>116.62</v>
      </c>
      <c r="I67" s="99">
        <f t="shared" si="6"/>
        <v>6604.46</v>
      </c>
    </row>
    <row r="68" spans="1:9" s="14" customFormat="1" ht="45">
      <c r="A68" s="112"/>
      <c r="B68" s="109" t="s">
        <v>99</v>
      </c>
      <c r="C68" s="73">
        <v>11</v>
      </c>
      <c r="D68" s="73">
        <v>1</v>
      </c>
      <c r="E68" s="80" t="s">
        <v>119</v>
      </c>
      <c r="F68" s="88">
        <v>240</v>
      </c>
      <c r="G68" s="99">
        <v>6721.08</v>
      </c>
      <c r="H68" s="99">
        <v>116.62</v>
      </c>
      <c r="I68" s="99">
        <f t="shared" si="6"/>
        <v>6604.46</v>
      </c>
    </row>
    <row r="69" spans="1:9" s="14" customFormat="1" ht="48.75" customHeight="1">
      <c r="A69" s="112"/>
      <c r="B69" s="109" t="s">
        <v>122</v>
      </c>
      <c r="C69" s="73">
        <v>11</v>
      </c>
      <c r="D69" s="73">
        <v>1</v>
      </c>
      <c r="E69" s="80" t="s">
        <v>121</v>
      </c>
      <c r="F69" s="88"/>
      <c r="G69" s="99">
        <f>G70</f>
        <v>4938.31</v>
      </c>
      <c r="H69" s="99">
        <f>H70</f>
        <v>0</v>
      </c>
      <c r="I69" s="99">
        <f t="shared" si="6"/>
        <v>4938.31</v>
      </c>
    </row>
    <row r="70" spans="1:9" s="14" customFormat="1" ht="30">
      <c r="A70" s="112"/>
      <c r="B70" s="109" t="s">
        <v>98</v>
      </c>
      <c r="C70" s="73">
        <v>11</v>
      </c>
      <c r="D70" s="73">
        <v>1</v>
      </c>
      <c r="E70" s="80" t="s">
        <v>121</v>
      </c>
      <c r="F70" s="88">
        <v>200</v>
      </c>
      <c r="G70" s="99">
        <f>G71</f>
        <v>4938.31</v>
      </c>
      <c r="H70" s="99">
        <f>H71</f>
        <v>0</v>
      </c>
      <c r="I70" s="99">
        <f t="shared" si="6"/>
        <v>4938.31</v>
      </c>
    </row>
    <row r="71" spans="1:9" s="14" customFormat="1" ht="45">
      <c r="A71" s="112"/>
      <c r="B71" s="109" t="s">
        <v>99</v>
      </c>
      <c r="C71" s="73">
        <v>11</v>
      </c>
      <c r="D71" s="73">
        <v>1</v>
      </c>
      <c r="E71" s="80" t="s">
        <v>121</v>
      </c>
      <c r="F71" s="88">
        <v>240</v>
      </c>
      <c r="G71" s="99">
        <v>4938.31</v>
      </c>
      <c r="H71" s="99">
        <v>0</v>
      </c>
      <c r="I71" s="99">
        <f t="shared" si="6"/>
        <v>4938.31</v>
      </c>
    </row>
    <row r="72" spans="1:9" s="14" customFormat="1" ht="81.75" customHeight="1">
      <c r="A72" s="112"/>
      <c r="B72" s="132" t="s">
        <v>123</v>
      </c>
      <c r="C72" s="137">
        <v>14</v>
      </c>
      <c r="D72" s="138"/>
      <c r="E72" s="139"/>
      <c r="F72" s="140"/>
      <c r="G72" s="118">
        <f aca="true" t="shared" si="7" ref="G72:H74">G73</f>
        <v>75</v>
      </c>
      <c r="H72" s="118">
        <f t="shared" si="7"/>
        <v>0</v>
      </c>
      <c r="I72" s="118">
        <f t="shared" si="6"/>
        <v>75</v>
      </c>
    </row>
    <row r="73" spans="1:9" s="14" customFormat="1" ht="69" customHeight="1">
      <c r="A73" s="112"/>
      <c r="B73" s="109" t="s">
        <v>124</v>
      </c>
      <c r="C73" s="92">
        <v>14</v>
      </c>
      <c r="D73" s="93">
        <v>3</v>
      </c>
      <c r="E73" s="94"/>
      <c r="F73" s="95"/>
      <c r="G73" s="99">
        <f t="shared" si="7"/>
        <v>75</v>
      </c>
      <c r="H73" s="99">
        <f t="shared" si="7"/>
        <v>0</v>
      </c>
      <c r="I73" s="99">
        <f t="shared" si="6"/>
        <v>75</v>
      </c>
    </row>
    <row r="74" spans="1:9" s="14" customFormat="1" ht="90">
      <c r="A74" s="112"/>
      <c r="B74" s="109" t="s">
        <v>125</v>
      </c>
      <c r="C74" s="92">
        <v>14</v>
      </c>
      <c r="D74" s="93">
        <v>3</v>
      </c>
      <c r="E74" s="94">
        <v>5210600</v>
      </c>
      <c r="F74" s="95"/>
      <c r="G74" s="99">
        <f t="shared" si="7"/>
        <v>75</v>
      </c>
      <c r="H74" s="99">
        <f t="shared" si="7"/>
        <v>0</v>
      </c>
      <c r="I74" s="99">
        <f t="shared" si="6"/>
        <v>75</v>
      </c>
    </row>
    <row r="75" spans="1:9" s="14" customFormat="1" ht="90">
      <c r="A75" s="113"/>
      <c r="B75" s="109" t="s">
        <v>126</v>
      </c>
      <c r="C75" s="92">
        <v>14</v>
      </c>
      <c r="D75" s="93">
        <v>3</v>
      </c>
      <c r="E75" s="94">
        <v>5210600</v>
      </c>
      <c r="F75" s="95">
        <v>17</v>
      </c>
      <c r="G75" s="99">
        <v>75</v>
      </c>
      <c r="H75" s="99">
        <v>0</v>
      </c>
      <c r="I75" s="99">
        <f t="shared" si="6"/>
        <v>75</v>
      </c>
    </row>
    <row r="76" spans="2:5" s="14" customFormat="1" ht="12.75">
      <c r="B76" s="32"/>
      <c r="C76" s="32"/>
      <c r="D76" s="32"/>
      <c r="E76" s="32"/>
    </row>
    <row r="77" spans="2:5" s="14" customFormat="1" ht="12.75">
      <c r="B77" s="32"/>
      <c r="C77" s="32"/>
      <c r="D77" s="32"/>
      <c r="E77" s="32"/>
    </row>
    <row r="78" spans="2:5" s="14" customFormat="1" ht="12.75">
      <c r="B78" s="32"/>
      <c r="C78" s="32"/>
      <c r="D78" s="32"/>
      <c r="E78" s="32"/>
    </row>
    <row r="79" spans="2:5" s="14" customFormat="1" ht="12.75">
      <c r="B79" s="32"/>
      <c r="C79" s="32"/>
      <c r="D79" s="32"/>
      <c r="E79" s="32"/>
    </row>
    <row r="80" spans="2:5" s="14" customFormat="1" ht="12.75">
      <c r="B80" s="32"/>
      <c r="C80" s="32"/>
      <c r="D80" s="32"/>
      <c r="E80" s="32"/>
    </row>
    <row r="81" spans="2:5" s="14" customFormat="1" ht="12.75">
      <c r="B81" s="32"/>
      <c r="C81" s="32"/>
      <c r="D81" s="32"/>
      <c r="E81" s="32"/>
    </row>
    <row r="82" spans="2:5" s="14" customFormat="1" ht="12.75">
      <c r="B82" s="32"/>
      <c r="C82" s="32"/>
      <c r="D82" s="32"/>
      <c r="E82" s="32"/>
    </row>
    <row r="83" spans="2:5" s="14" customFormat="1" ht="12.75">
      <c r="B83" s="32"/>
      <c r="C83" s="32"/>
      <c r="D83" s="32"/>
      <c r="E83" s="32"/>
    </row>
    <row r="84" spans="2:5" s="14" customFormat="1" ht="12.75">
      <c r="B84" s="32"/>
      <c r="C84" s="32"/>
      <c r="D84" s="32"/>
      <c r="E84" s="32"/>
    </row>
    <row r="85" spans="2:5" s="14" customFormat="1" ht="12.75">
      <c r="B85" s="32"/>
      <c r="C85" s="32"/>
      <c r="D85" s="32"/>
      <c r="E85" s="32"/>
    </row>
    <row r="86" spans="2:5" s="14" customFormat="1" ht="12.75">
      <c r="B86" s="32"/>
      <c r="C86" s="32"/>
      <c r="D86" s="32"/>
      <c r="E86" s="32"/>
    </row>
  </sheetData>
  <sheetProtection/>
  <mergeCells count="8">
    <mergeCell ref="C5:F5"/>
    <mergeCell ref="E2:J2"/>
    <mergeCell ref="I5:I6"/>
    <mergeCell ref="A4:I4"/>
    <mergeCell ref="A5:A6"/>
    <mergeCell ref="B5:B6"/>
    <mergeCell ref="G5:G6"/>
    <mergeCell ref="H5:H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61" r:id="rId1"/>
  <rowBreaks count="2" manualBreakCount="2">
    <brk id="23" max="9" man="1"/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5" sqref="A5:E5"/>
    </sheetView>
  </sheetViews>
  <sheetFormatPr defaultColWidth="9.00390625" defaultRowHeight="12.75"/>
  <cols>
    <col min="2" max="2" width="26.75390625" style="0" customWidth="1"/>
    <col min="3" max="3" width="44.125" style="0" customWidth="1"/>
    <col min="4" max="4" width="18.25390625" style="0" customWidth="1"/>
    <col min="5" max="5" width="16.375" style="0" customWidth="1"/>
  </cols>
  <sheetData>
    <row r="1" spans="3:6" ht="15.75">
      <c r="C1" s="150" t="s">
        <v>67</v>
      </c>
      <c r="D1" s="150"/>
      <c r="E1" s="150"/>
      <c r="F1" s="47"/>
    </row>
    <row r="2" spans="3:6" ht="19.5" customHeight="1">
      <c r="C2" s="142" t="s">
        <v>156</v>
      </c>
      <c r="D2" s="142"/>
      <c r="E2" s="142"/>
      <c r="F2" s="42"/>
    </row>
    <row r="3" spans="3:6" ht="35.25" customHeight="1">
      <c r="C3" s="142"/>
      <c r="D3" s="142"/>
      <c r="E3" s="142"/>
      <c r="F3" s="42"/>
    </row>
    <row r="4" spans="3:6" ht="35.25" customHeight="1">
      <c r="C4" s="61"/>
      <c r="D4" s="61"/>
      <c r="E4" s="61"/>
      <c r="F4" s="42"/>
    </row>
    <row r="5" spans="1:5" ht="78" customHeight="1">
      <c r="A5" s="157" t="s">
        <v>155</v>
      </c>
      <c r="B5" s="157"/>
      <c r="C5" s="157"/>
      <c r="D5" s="157"/>
      <c r="E5" s="157"/>
    </row>
    <row r="6" spans="1:5" ht="21" customHeight="1">
      <c r="A6" s="151" t="s">
        <v>64</v>
      </c>
      <c r="B6" s="154" t="s">
        <v>38</v>
      </c>
      <c r="C6" s="158" t="s">
        <v>39</v>
      </c>
      <c r="D6" s="161" t="s">
        <v>40</v>
      </c>
      <c r="E6" s="161" t="s">
        <v>41</v>
      </c>
    </row>
    <row r="7" spans="1:5" ht="12.75" customHeight="1">
      <c r="A7" s="152"/>
      <c r="B7" s="155"/>
      <c r="C7" s="159"/>
      <c r="D7" s="162"/>
      <c r="E7" s="162"/>
    </row>
    <row r="8" spans="1:5" ht="109.5" customHeight="1">
      <c r="A8" s="153"/>
      <c r="B8" s="156"/>
      <c r="C8" s="160"/>
      <c r="D8" s="163"/>
      <c r="E8" s="163"/>
    </row>
    <row r="9" spans="1:5" ht="31.5">
      <c r="A9" s="33">
        <v>257</v>
      </c>
      <c r="B9" s="34" t="s">
        <v>43</v>
      </c>
      <c r="C9" s="35" t="s">
        <v>42</v>
      </c>
      <c r="D9" s="43">
        <f>D10</f>
        <v>13893.73</v>
      </c>
      <c r="E9" s="43">
        <f>E10</f>
        <v>-5141.799999999999</v>
      </c>
    </row>
    <row r="10" spans="1:5" ht="30.75" customHeight="1">
      <c r="A10" s="33">
        <v>257</v>
      </c>
      <c r="B10" s="34" t="s">
        <v>43</v>
      </c>
      <c r="C10" s="35" t="s">
        <v>44</v>
      </c>
      <c r="D10" s="43">
        <f>D11</f>
        <v>13893.73</v>
      </c>
      <c r="E10" s="43">
        <f>E11</f>
        <v>-5141.799999999999</v>
      </c>
    </row>
    <row r="11" spans="1:5" ht="31.5">
      <c r="A11" s="33">
        <v>257</v>
      </c>
      <c r="B11" s="34" t="s">
        <v>45</v>
      </c>
      <c r="C11" s="35" t="s">
        <v>46</v>
      </c>
      <c r="D11" s="43">
        <f>D12+D16</f>
        <v>13893.73</v>
      </c>
      <c r="E11" s="43">
        <f>E12+E16</f>
        <v>-5141.799999999999</v>
      </c>
    </row>
    <row r="12" spans="1:5" ht="25.5" customHeight="1">
      <c r="A12" s="33">
        <v>257</v>
      </c>
      <c r="B12" s="34" t="s">
        <v>47</v>
      </c>
      <c r="C12" s="35" t="s">
        <v>48</v>
      </c>
      <c r="D12" s="43">
        <f aca="true" t="shared" si="0" ref="D12:E14">D13</f>
        <v>-21548.55</v>
      </c>
      <c r="E12" s="43">
        <f t="shared" si="0"/>
        <v>-13549.07</v>
      </c>
    </row>
    <row r="13" spans="1:5" ht="31.5">
      <c r="A13" s="36">
        <v>257</v>
      </c>
      <c r="B13" s="37" t="s">
        <v>49</v>
      </c>
      <c r="C13" s="38" t="s">
        <v>50</v>
      </c>
      <c r="D13" s="44">
        <f t="shared" si="0"/>
        <v>-21548.55</v>
      </c>
      <c r="E13" s="44">
        <f t="shared" si="0"/>
        <v>-13549.07</v>
      </c>
    </row>
    <row r="14" spans="1:5" ht="31.5">
      <c r="A14" s="36">
        <v>257</v>
      </c>
      <c r="B14" s="37" t="s">
        <v>51</v>
      </c>
      <c r="C14" s="38" t="s">
        <v>52</v>
      </c>
      <c r="D14" s="44">
        <f t="shared" si="0"/>
        <v>-21548.55</v>
      </c>
      <c r="E14" s="44">
        <f t="shared" si="0"/>
        <v>-13549.07</v>
      </c>
    </row>
    <row r="15" spans="1:5" ht="31.5">
      <c r="A15" s="39">
        <v>257</v>
      </c>
      <c r="B15" s="40" t="s">
        <v>53</v>
      </c>
      <c r="C15" s="41" t="s">
        <v>54</v>
      </c>
      <c r="D15" s="45">
        <f>-(Доходы!C6)</f>
        <v>-21548.55</v>
      </c>
      <c r="E15" s="46">
        <f>SUM(-Доходы!D6)</f>
        <v>-13549.07</v>
      </c>
    </row>
    <row r="16" spans="1:5" ht="31.5">
      <c r="A16" s="33">
        <v>257</v>
      </c>
      <c r="B16" s="34" t="s">
        <v>55</v>
      </c>
      <c r="C16" s="35" t="s">
        <v>56</v>
      </c>
      <c r="D16" s="43">
        <f aca="true" t="shared" si="1" ref="D16:E18">D17</f>
        <v>35442.28</v>
      </c>
      <c r="E16" s="43">
        <f t="shared" si="1"/>
        <v>8407.27</v>
      </c>
    </row>
    <row r="17" spans="1:5" ht="31.5">
      <c r="A17" s="36">
        <v>257</v>
      </c>
      <c r="B17" s="37" t="s">
        <v>57</v>
      </c>
      <c r="C17" s="38" t="s">
        <v>58</v>
      </c>
      <c r="D17" s="44">
        <f t="shared" si="1"/>
        <v>35442.28</v>
      </c>
      <c r="E17" s="44">
        <f t="shared" si="1"/>
        <v>8407.27</v>
      </c>
    </row>
    <row r="18" spans="1:5" ht="31.5">
      <c r="A18" s="36">
        <v>257</v>
      </c>
      <c r="B18" s="37" t="s">
        <v>59</v>
      </c>
      <c r="C18" s="38" t="s">
        <v>60</v>
      </c>
      <c r="D18" s="44">
        <f t="shared" si="1"/>
        <v>35442.28</v>
      </c>
      <c r="E18" s="44">
        <f t="shared" si="1"/>
        <v>8407.27</v>
      </c>
    </row>
    <row r="19" spans="1:5" ht="31.5">
      <c r="A19" s="39">
        <v>257</v>
      </c>
      <c r="B19" s="40" t="s">
        <v>61</v>
      </c>
      <c r="C19" s="41" t="s">
        <v>62</v>
      </c>
      <c r="D19" s="46">
        <f>SUM(Расходы!G7)</f>
        <v>35442.28</v>
      </c>
      <c r="E19" s="46">
        <f>SUM(Расходы!H7)</f>
        <v>8407.27</v>
      </c>
    </row>
  </sheetData>
  <sheetProtection/>
  <mergeCells count="8">
    <mergeCell ref="C1:E1"/>
    <mergeCell ref="A6:A8"/>
    <mergeCell ref="B6:B8"/>
    <mergeCell ref="A5:E5"/>
    <mergeCell ref="C6:C8"/>
    <mergeCell ref="D6:D8"/>
    <mergeCell ref="E6:E8"/>
    <mergeCell ref="C2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Владелец</cp:lastModifiedBy>
  <cp:lastPrinted>2014-08-07T04:56:11Z</cp:lastPrinted>
  <dcterms:created xsi:type="dcterms:W3CDTF">2009-02-18T11:16:00Z</dcterms:created>
  <dcterms:modified xsi:type="dcterms:W3CDTF">2014-08-07T04:56:41Z</dcterms:modified>
  <cp:category/>
  <cp:version/>
  <cp:contentType/>
  <cp:contentStatus/>
</cp:coreProperties>
</file>